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30" windowWidth="19185" windowHeight="8475"/>
  </bookViews>
  <sheets>
    <sheet name="Свод" sheetId="2" r:id="rId1"/>
    <sheet name="Реестр закл.договоров" sheetId="3" r:id="rId2"/>
  </sheets>
  <externalReferences>
    <externalReference r:id="rId3"/>
  </externalReferences>
  <definedNames>
    <definedName name="_xlnm._FilterDatabase" localSheetId="1" hidden="1">'Реестр закл.договоров'!$A$3:$H$635</definedName>
    <definedName name="_xlnm._FilterDatabase" localSheetId="0" hidden="1">Свод!$A$6:$K$187</definedName>
  </definedNames>
  <calcPr calcId="144525"/>
</workbook>
</file>

<file path=xl/calcChain.xml><?xml version="1.0" encoding="utf-8"?>
<calcChain xmlns="http://schemas.openxmlformats.org/spreadsheetml/2006/main"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4" i="3"/>
  <c r="I131" i="2"/>
  <c r="G131" i="2"/>
  <c r="E17" i="2"/>
  <c r="D17" i="2"/>
  <c r="E14" i="2"/>
  <c r="E98" i="2"/>
  <c r="E175" i="2"/>
  <c r="E10" i="2"/>
  <c r="I7" i="2"/>
  <c r="F7" i="2"/>
  <c r="G7" i="2"/>
  <c r="H7" i="2"/>
  <c r="J7" i="2"/>
  <c r="K7" i="2"/>
  <c r="D26" i="2"/>
  <c r="D169" i="2"/>
  <c r="D168" i="2"/>
  <c r="D158" i="2"/>
  <c r="D138" i="2"/>
  <c r="D133" i="2"/>
  <c r="D114" i="2"/>
  <c r="D113" i="2"/>
  <c r="D99" i="2"/>
  <c r="D91" i="2"/>
  <c r="D79" i="2"/>
  <c r="D77" i="2"/>
  <c r="D71" i="2"/>
  <c r="D69" i="2"/>
  <c r="D27" i="2"/>
  <c r="D21" i="2"/>
  <c r="D180" i="2"/>
  <c r="D157" i="2"/>
  <c r="D154" i="2"/>
  <c r="D108" i="2"/>
  <c r="D90" i="2"/>
  <c r="D73" i="2"/>
  <c r="D51" i="2"/>
  <c r="D32" i="2"/>
  <c r="D23" i="2"/>
  <c r="D8" i="2"/>
  <c r="E7" i="2" l="1"/>
  <c r="D7" i="2"/>
  <c r="F131" i="2"/>
  <c r="D131" i="2" l="1"/>
  <c r="H131" i="2"/>
  <c r="E131" i="2" l="1"/>
  <c r="B133" i="2" l="1"/>
  <c r="B134" i="2" l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l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J131" i="2"/>
  <c r="K131" i="2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l="1"/>
  <c r="B65" i="2" s="1"/>
  <c r="B66" i="2" s="1"/>
  <c r="B67" i="2" s="1"/>
  <c r="B68" i="2" s="1"/>
  <c r="B69" i="2" s="1"/>
  <c r="B70" i="2" l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5" i="3" l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</calcChain>
</file>

<file path=xl/sharedStrings.xml><?xml version="1.0" encoding="utf-8"?>
<sst xmlns="http://schemas.openxmlformats.org/spreadsheetml/2006/main" count="2283" uniqueCount="836">
  <si>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</si>
  <si>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</si>
  <si>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</si>
  <si>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</si>
  <si>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</si>
  <si>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</si>
  <si>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</si>
  <si>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</si>
  <si>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</si>
  <si>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</si>
  <si>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</si>
  <si>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</si>
  <si>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</si>
  <si>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</si>
  <si>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</si>
  <si>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</si>
  <si>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</si>
  <si>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</si>
  <si>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</si>
  <si>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</si>
  <si>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</si>
  <si>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>6 месяцев</t>
  </si>
  <si>
    <t>12 месяцев</t>
  </si>
  <si>
    <t>35/10кВМаксатиха</t>
  </si>
  <si>
    <t>35/10кВМедное</t>
  </si>
  <si>
    <t>35/10кВЗубцов</t>
  </si>
  <si>
    <t>35/10кВБудово</t>
  </si>
  <si>
    <t>35/10кВГоловино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</si>
  <si>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</si>
  <si>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</si>
  <si>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</si>
  <si>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</si>
  <si>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</si>
  <si>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</si>
  <si>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35/10кВ№ 1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</si>
  <si>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</si>
  <si>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</si>
  <si>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</si>
  <si>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</si>
  <si>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</si>
  <si>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</si>
  <si>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</si>
  <si>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</si>
  <si>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</si>
  <si>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</si>
  <si>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</si>
  <si>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</si>
  <si>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</si>
  <si>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</si>
  <si>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</si>
  <si>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</si>
  <si>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</si>
  <si>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</si>
  <si>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</si>
  <si>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</si>
  <si>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</si>
  <si>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110/35/10кВРадуга</t>
  </si>
  <si>
    <t>110/35/10кВБорки</t>
  </si>
  <si>
    <t>110/35/10кВУдомля</t>
  </si>
  <si>
    <t>110/35/10кВОсташков</t>
  </si>
  <si>
    <t>110/35/10кВЗаднее Поле</t>
  </si>
  <si>
    <t>110/35/10кВЮжная</t>
  </si>
  <si>
    <t>35/10кВЭммаус</t>
  </si>
  <si>
    <t>35/10кВУланово</t>
  </si>
  <si>
    <t>35/10кВСветлица</t>
  </si>
  <si>
    <t>35/6кВДаниловское</t>
  </si>
  <si>
    <t>110/35/10кВЛуч</t>
  </si>
  <si>
    <t>35/10кВКрасногорская</t>
  </si>
  <si>
    <t>110/10кВГлазково</t>
  </si>
  <si>
    <t>35/10кВМокшино</t>
  </si>
  <si>
    <t>35/10кВКвакшино</t>
  </si>
  <si>
    <t>35/10кВБеле-кушаль</t>
  </si>
  <si>
    <t>35/10кВ№ 15</t>
  </si>
  <si>
    <t>35/10кВГородня</t>
  </si>
  <si>
    <t>35/10кВГригорово</t>
  </si>
  <si>
    <t>35/10кВФролово</t>
  </si>
  <si>
    <t>35/6кВКарачарово</t>
  </si>
  <si>
    <t>35/6кВЗатверецкая</t>
  </si>
  <si>
    <t>35/6кВАлексино</t>
  </si>
  <si>
    <t>110/10кВМедведиха</t>
  </si>
  <si>
    <t>110/10кВКулицкая</t>
  </si>
  <si>
    <t>110/35/10кВПростор</t>
  </si>
  <si>
    <t>110/35/10кВКесьма</t>
  </si>
  <si>
    <t>110/35/10кВМедновский Водозабор</t>
  </si>
  <si>
    <t>110/35/10кВЛихославль</t>
  </si>
  <si>
    <t>110/35/10кВКувшиново</t>
  </si>
  <si>
    <t>110/35/10кВКрасный Холм</t>
  </si>
  <si>
    <t>35/10кВМошки</t>
  </si>
  <si>
    <t>35/6кВ№ 5</t>
  </si>
  <si>
    <t>35/6кВЛисицкий бор</t>
  </si>
  <si>
    <t>110/10кВСелихово 110/10</t>
  </si>
  <si>
    <t>110/35/10кВАндреаполь 110/35/10</t>
  </si>
  <si>
    <t>110/35/10кВДВП</t>
  </si>
  <si>
    <t>110/35/6кВБезбородово</t>
  </si>
  <si>
    <t>35/10кВИзоплит</t>
  </si>
  <si>
    <t>35/10кВБубеньево</t>
  </si>
  <si>
    <t>35/10кВКуженкино</t>
  </si>
  <si>
    <t>35/10кВФралево</t>
  </si>
  <si>
    <t>35/10кВВысокое</t>
  </si>
  <si>
    <t>35/10кВСороки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</si>
  <si>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</si>
  <si>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</si>
  <si>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</si>
  <si>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</si>
  <si>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</si>
  <si>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110/35/10кВСелижарово</t>
  </si>
  <si>
    <t>110/35/10кВНикола Рожок</t>
  </si>
  <si>
    <t>110/35/10кВВасилево</t>
  </si>
  <si>
    <t>110/35/10кВВерхняя Троица</t>
  </si>
  <si>
    <t>110/35/10кВГорицы</t>
  </si>
  <si>
    <t>35/10кВКлешнево</t>
  </si>
  <si>
    <t>35/10кВЕльцы</t>
  </si>
  <si>
    <t>35/10кВБольшое Вишенье</t>
  </si>
  <si>
    <t>35/10кВВоскресенское</t>
  </si>
  <si>
    <t>35/10кВВега</t>
  </si>
  <si>
    <t>35/10кВСукромля 35/10</t>
  </si>
  <si>
    <t>35/10кВСтарая Торопа</t>
  </si>
  <si>
    <t>35/10кВ№ 8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</si>
  <si>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</si>
  <si>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</si>
  <si>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</si>
  <si>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</si>
  <si>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</si>
  <si>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110/35/10кВРоща</t>
  </si>
  <si>
    <t>110/35/10кВВесьегонск</t>
  </si>
  <si>
    <t>35/10кВСелихово Кон.35/10</t>
  </si>
  <si>
    <t>35/6кВ№ 19</t>
  </si>
  <si>
    <t>110/10кВМостовая</t>
  </si>
  <si>
    <t>35/10кВРоманово</t>
  </si>
  <si>
    <t>35/10кВПогорелое Городище</t>
  </si>
  <si>
    <t>35/10кВКопачево</t>
  </si>
  <si>
    <t>35/10кВКняжьи Горы</t>
  </si>
  <si>
    <t>35/6кВМелково</t>
  </si>
  <si>
    <t>35/10кВН.-Кузьминское</t>
  </si>
  <si>
    <t>35/10кВ№ 11</t>
  </si>
  <si>
    <t>110/35/10кВЧертолино</t>
  </si>
  <si>
    <t>35/6кВ№ 13</t>
  </si>
  <si>
    <t>35/10кВЛесное</t>
  </si>
  <si>
    <t>35/10кВБологово</t>
  </si>
  <si>
    <t>35/10кВРивзавод</t>
  </si>
  <si>
    <t>35/10кВСалино</t>
  </si>
  <si>
    <t>110/35/10кВОленино</t>
  </si>
  <si>
    <t>110/10кВХиминститут</t>
  </si>
  <si>
    <t>110/10кВВоробьи</t>
  </si>
  <si>
    <t>35/6кВЖилотково</t>
  </si>
  <si>
    <t>110/35/10кВРжев</t>
  </si>
  <si>
    <t>110/35/10кВВыползово</t>
  </si>
  <si>
    <t>35/10кВЛуковниково</t>
  </si>
  <si>
    <t>35/10кВГостиница</t>
  </si>
  <si>
    <t>35/10кВЦДТ</t>
  </si>
  <si>
    <t>35/10кВСукромны</t>
  </si>
  <si>
    <t>35/10кВСтрашевичи</t>
  </si>
  <si>
    <t>35/10кВСтепурино</t>
  </si>
  <si>
    <t>35/10кВМихайловское</t>
  </si>
  <si>
    <t>35/10кВЭнергетик</t>
  </si>
  <si>
    <t>35/10кВТерелесово</t>
  </si>
  <si>
    <t>35/10кВРождество</t>
  </si>
  <si>
    <t>35/10кВРяд</t>
  </si>
  <si>
    <t>35/10кВРязаново</t>
  </si>
  <si>
    <t>35/6кВВеликий Октябрь</t>
  </si>
  <si>
    <t>35/6кВ№ 10</t>
  </si>
  <si>
    <t>35/6кВФирово</t>
  </si>
  <si>
    <t>110/10кВЗолоотвал</t>
  </si>
  <si>
    <t>35/10кВМолоково</t>
  </si>
  <si>
    <t>35/10кВМошары</t>
  </si>
  <si>
    <t>35/10кВМининские Дворы</t>
  </si>
  <si>
    <t>35/10кВБахмутово</t>
  </si>
  <si>
    <t>35/10кВБеляницы</t>
  </si>
  <si>
    <t>35/10кВДиево</t>
  </si>
  <si>
    <t>35/10кВЛощемля</t>
  </si>
  <si>
    <t>35/10кВКалязин</t>
  </si>
  <si>
    <t>35/10кВТрестна</t>
  </si>
  <si>
    <t>35/10кВТимково</t>
  </si>
  <si>
    <t>35/10кВСавцино</t>
  </si>
  <si>
    <t>35/10кВПечниково</t>
  </si>
  <si>
    <t>35/10кВ№ 17</t>
  </si>
  <si>
    <t>35/10кВЗолотиха</t>
  </si>
  <si>
    <t>35/10кВКарамзино</t>
  </si>
  <si>
    <t>35/10кВРодня</t>
  </si>
  <si>
    <t>35/10кВБерново</t>
  </si>
  <si>
    <t>35/10кВПрямухино</t>
  </si>
  <si>
    <t>35/10кВСонково</t>
  </si>
  <si>
    <t>35/10кВПлоскошь</t>
  </si>
  <si>
    <t>35/10кВПлотично</t>
  </si>
  <si>
    <t>35/10/6кВПоловцево</t>
  </si>
  <si>
    <t>35/10/6кВ№ 16 (Суховерково)</t>
  </si>
  <si>
    <t>35/6кВАфанасово</t>
  </si>
  <si>
    <t>35/6кВДятлово</t>
  </si>
  <si>
    <t>35/6кВМакарово</t>
  </si>
  <si>
    <t>35/6кВГородок</t>
  </si>
  <si>
    <t>110/10кВПролетарская</t>
  </si>
  <si>
    <t>110/10кВБушевец</t>
  </si>
  <si>
    <t>110/10кВМалышево</t>
  </si>
  <si>
    <t>110/35/10кВТруд</t>
  </si>
  <si>
    <t>110/35/10кВТоропец</t>
  </si>
  <si>
    <t>110/35/10кВТопалки</t>
  </si>
  <si>
    <t>110/35/10кВСпирово</t>
  </si>
  <si>
    <t>110/35/10кВБ-4</t>
  </si>
  <si>
    <t>110/35/10кВПоплавинец</t>
  </si>
  <si>
    <t>110/35/10кВАлешинка</t>
  </si>
  <si>
    <t>110/35/10кВСеверная</t>
  </si>
  <si>
    <t>110/35/10кВСухарево</t>
  </si>
  <si>
    <t>40707811</t>
  </si>
  <si>
    <t>40733435</t>
  </si>
  <si>
    <t>40738278</t>
  </si>
  <si>
    <t>40749922</t>
  </si>
  <si>
    <t>40749924</t>
  </si>
  <si>
    <t>40749925</t>
  </si>
  <si>
    <t>40749927</t>
  </si>
  <si>
    <t>40750010</t>
  </si>
  <si>
    <t>40750018</t>
  </si>
  <si>
    <t>40750020</t>
  </si>
  <si>
    <t>40750110</t>
  </si>
  <si>
    <t>40750800</t>
  </si>
  <si>
    <t>40755537</t>
  </si>
  <si>
    <t>40755567</t>
  </si>
  <si>
    <t>40757594</t>
  </si>
  <si>
    <t>40758813</t>
  </si>
  <si>
    <t>40759253</t>
  </si>
  <si>
    <t>40759258</t>
  </si>
  <si>
    <t>40759264</t>
  </si>
  <si>
    <t>40759269</t>
  </si>
  <si>
    <t>40759274</t>
  </si>
  <si>
    <t>40759283</t>
  </si>
  <si>
    <t>40759289</t>
  </si>
  <si>
    <t>40759384</t>
  </si>
  <si>
    <t>40759577</t>
  </si>
  <si>
    <t>40759621</t>
  </si>
  <si>
    <t>40759642</t>
  </si>
  <si>
    <t>40759659</t>
  </si>
  <si>
    <t>40759664</t>
  </si>
  <si>
    <t>40759676</t>
  </si>
  <si>
    <t>40759686</t>
  </si>
  <si>
    <t>40759689</t>
  </si>
  <si>
    <t>40759692</t>
  </si>
  <si>
    <t>40759697</t>
  </si>
  <si>
    <t>40759699</t>
  </si>
  <si>
    <t>40759700</t>
  </si>
  <si>
    <t>40759829</t>
  </si>
  <si>
    <t>40759838</t>
  </si>
  <si>
    <t>40759844</t>
  </si>
  <si>
    <t>40759848</t>
  </si>
  <si>
    <t>40759853</t>
  </si>
  <si>
    <t>40759858</t>
  </si>
  <si>
    <t>40759861</t>
  </si>
  <si>
    <t>40759870</t>
  </si>
  <si>
    <t>40760009</t>
  </si>
  <si>
    <t>40760015</t>
  </si>
  <si>
    <t>40760021</t>
  </si>
  <si>
    <t>40760028</t>
  </si>
  <si>
    <t>40760042</t>
  </si>
  <si>
    <t>40760043</t>
  </si>
  <si>
    <t>40760056</t>
  </si>
  <si>
    <t>40760062</t>
  </si>
  <si>
    <t>40760066</t>
  </si>
  <si>
    <t>40760075</t>
  </si>
  <si>
    <t>40760079</t>
  </si>
  <si>
    <t>40760082</t>
  </si>
  <si>
    <t>40760089</t>
  </si>
  <si>
    <t>40760093</t>
  </si>
  <si>
    <t>40760097</t>
  </si>
  <si>
    <t>40760106</t>
  </si>
  <si>
    <t>40760112</t>
  </si>
  <si>
    <t>40760117</t>
  </si>
  <si>
    <t>40760127</t>
  </si>
  <si>
    <t>40760130</t>
  </si>
  <si>
    <t>40760185</t>
  </si>
  <si>
    <t>40760190</t>
  </si>
  <si>
    <t>40760195</t>
  </si>
  <si>
    <t>40760198</t>
  </si>
  <si>
    <t>40760201</t>
  </si>
  <si>
    <t>40760820</t>
  </si>
  <si>
    <t>40761413</t>
  </si>
  <si>
    <t>40761422</t>
  </si>
  <si>
    <t>40769948</t>
  </si>
  <si>
    <t>40774227</t>
  </si>
  <si>
    <t>40774289</t>
  </si>
  <si>
    <t>40774774</t>
  </si>
  <si>
    <t>40774775</t>
  </si>
  <si>
    <t>40782054</t>
  </si>
  <si>
    <t>40782058</t>
  </si>
  <si>
    <t>40782061</t>
  </si>
  <si>
    <t>40782062</t>
  </si>
  <si>
    <t>40782066</t>
  </si>
  <si>
    <t>40782068</t>
  </si>
  <si>
    <t>40782072</t>
  </si>
  <si>
    <t>40782075</t>
  </si>
  <si>
    <t>40783667</t>
  </si>
  <si>
    <t>40760455</t>
  </si>
  <si>
    <t>40773431</t>
  </si>
  <si>
    <t>40773439</t>
  </si>
  <si>
    <t>40755113</t>
  </si>
  <si>
    <t>40755652</t>
  </si>
  <si>
    <t>40769967</t>
  </si>
  <si>
    <t>40738289</t>
  </si>
  <si>
    <t>40743379</t>
  </si>
  <si>
    <t>40760923</t>
  </si>
  <si>
    <t>40780012</t>
  </si>
  <si>
    <t>40761343</t>
  </si>
  <si>
    <t>40762829</t>
  </si>
  <si>
    <t>40773592</t>
  </si>
  <si>
    <t>40760531</t>
  </si>
  <si>
    <t>40776028</t>
  </si>
  <si>
    <t>40624027</t>
  </si>
  <si>
    <t>40729173</t>
  </si>
  <si>
    <t>40746661</t>
  </si>
  <si>
    <t>40749110</t>
  </si>
  <si>
    <t>40758381</t>
  </si>
  <si>
    <t>40760114</t>
  </si>
  <si>
    <t>40773441</t>
  </si>
  <si>
    <t>40767812</t>
  </si>
  <si>
    <t>40775969</t>
  </si>
  <si>
    <t>40751656</t>
  </si>
  <si>
    <t>40751673</t>
  </si>
  <si>
    <t>40751709</t>
  </si>
  <si>
    <t>40753529</t>
  </si>
  <si>
    <t>40746213</t>
  </si>
  <si>
    <t>40752620</t>
  </si>
  <si>
    <t>40755306</t>
  </si>
  <si>
    <t>40758990</t>
  </si>
  <si>
    <t>40767196</t>
  </si>
  <si>
    <t>40771459</t>
  </si>
  <si>
    <t>40754062</t>
  </si>
  <si>
    <t>40755340</t>
  </si>
  <si>
    <t>40754042</t>
  </si>
  <si>
    <t>40758405</t>
  </si>
  <si>
    <t>40761844</t>
  </si>
  <si>
    <t>40760183</t>
  </si>
  <si>
    <t>40757096</t>
  </si>
  <si>
    <t>40758312</t>
  </si>
  <si>
    <t>40774114</t>
  </si>
  <si>
    <t>40747807</t>
  </si>
  <si>
    <t>40763915</t>
  </si>
  <si>
    <t>40763935</t>
  </si>
  <si>
    <t>40763961</t>
  </si>
  <si>
    <t>40764600</t>
  </si>
  <si>
    <t>40764730</t>
  </si>
  <si>
    <t>40764833</t>
  </si>
  <si>
    <t>40764858</t>
  </si>
  <si>
    <t>40771466</t>
  </si>
  <si>
    <t>40771486</t>
  </si>
  <si>
    <t>40771641</t>
  </si>
  <si>
    <t>40772095</t>
  </si>
  <si>
    <t>40772097</t>
  </si>
  <si>
    <t>40772846</t>
  </si>
  <si>
    <t>40762272</t>
  </si>
  <si>
    <t>40776428</t>
  </si>
  <si>
    <t>40763578</t>
  </si>
  <si>
    <t>40772280</t>
  </si>
  <si>
    <t>40774034</t>
  </si>
  <si>
    <t>40780249</t>
  </si>
  <si>
    <t>40748886</t>
  </si>
  <si>
    <t>40762992</t>
  </si>
  <si>
    <t>40763792</t>
  </si>
  <si>
    <t>40764043</t>
  </si>
  <si>
    <t>40755889</t>
  </si>
  <si>
    <t>40761741</t>
  </si>
  <si>
    <t>40761761</t>
  </si>
  <si>
    <t>40779811</t>
  </si>
  <si>
    <t>40780508</t>
  </si>
  <si>
    <t>40740769</t>
  </si>
  <si>
    <t>40760816</t>
  </si>
  <si>
    <t>40746214</t>
  </si>
  <si>
    <t>40751441</t>
  </si>
  <si>
    <t>40771414</t>
  </si>
  <si>
    <t>40771424</t>
  </si>
  <si>
    <t>40739800</t>
  </si>
  <si>
    <t>40747697</t>
  </si>
  <si>
    <t>40753122</t>
  </si>
  <si>
    <t>40753291</t>
  </si>
  <si>
    <t>40754469</t>
  </si>
  <si>
    <t>40763681</t>
  </si>
  <si>
    <t>40765197</t>
  </si>
  <si>
    <t>40765343</t>
  </si>
  <si>
    <t>40770435</t>
  </si>
  <si>
    <t>40770569</t>
  </si>
  <si>
    <t>40741980</t>
  </si>
  <si>
    <t>40744709</t>
  </si>
  <si>
    <t>40745816</t>
  </si>
  <si>
    <t>40752632</t>
  </si>
  <si>
    <t>40765158</t>
  </si>
  <si>
    <t>40771333</t>
  </si>
  <si>
    <t>40761167</t>
  </si>
  <si>
    <t>40747137</t>
  </si>
  <si>
    <t>40755394</t>
  </si>
  <si>
    <t>40770891</t>
  </si>
  <si>
    <t>40770946</t>
  </si>
  <si>
    <t>40770976</t>
  </si>
  <si>
    <t>40771028</t>
  </si>
  <si>
    <t>40771051</t>
  </si>
  <si>
    <t>40755431</t>
  </si>
  <si>
    <t>40763079</t>
  </si>
  <si>
    <t>40768676</t>
  </si>
  <si>
    <t>40773539</t>
  </si>
  <si>
    <t>40749214</t>
  </si>
  <si>
    <t>40766691</t>
  </si>
  <si>
    <t>40715096</t>
  </si>
  <si>
    <t>40717633</t>
  </si>
  <si>
    <t>40738283</t>
  </si>
  <si>
    <t>40740623</t>
  </si>
  <si>
    <t>40741970</t>
  </si>
  <si>
    <t>40747202</t>
  </si>
  <si>
    <t>40750842</t>
  </si>
  <si>
    <t>40755139</t>
  </si>
  <si>
    <t>40755334</t>
  </si>
  <si>
    <t>40755545</t>
  </si>
  <si>
    <t>40755635</t>
  </si>
  <si>
    <t>40755656</t>
  </si>
  <si>
    <t>40760731</t>
  </si>
  <si>
    <t>40760886</t>
  </si>
  <si>
    <t>40761649</t>
  </si>
  <si>
    <t>40761654</t>
  </si>
  <si>
    <t>40761656</t>
  </si>
  <si>
    <t>40761669</t>
  </si>
  <si>
    <t>40761678</t>
  </si>
  <si>
    <t>40761690</t>
  </si>
  <si>
    <t>40761691</t>
  </si>
  <si>
    <t>40761695</t>
  </si>
  <si>
    <t>40761697</t>
  </si>
  <si>
    <t>40762688</t>
  </si>
  <si>
    <t>40762692</t>
  </si>
  <si>
    <t>40762695</t>
  </si>
  <si>
    <t>40762965</t>
  </si>
  <si>
    <t>40762967</t>
  </si>
  <si>
    <t>40762987</t>
  </si>
  <si>
    <t>40762995</t>
  </si>
  <si>
    <t>40774234</t>
  </si>
  <si>
    <t>40774260</t>
  </si>
  <si>
    <t>40774382</t>
  </si>
  <si>
    <t>40782968</t>
  </si>
  <si>
    <t>40755549</t>
  </si>
  <si>
    <t>40755559</t>
  </si>
  <si>
    <t>40755598</t>
  </si>
  <si>
    <t>40755653</t>
  </si>
  <si>
    <t>40755838</t>
  </si>
  <si>
    <t>40760776</t>
  </si>
  <si>
    <t>40772615</t>
  </si>
  <si>
    <t>40762526</t>
  </si>
  <si>
    <t>40762659</t>
  </si>
  <si>
    <t>40765893</t>
  </si>
  <si>
    <t>40760326</t>
  </si>
  <si>
    <t>40657293</t>
  </si>
  <si>
    <t>40758365</t>
  </si>
  <si>
    <t>40762830</t>
  </si>
  <si>
    <t>40742387</t>
  </si>
  <si>
    <t>40772558</t>
  </si>
  <si>
    <t>40742223</t>
  </si>
  <si>
    <t>40757242</t>
  </si>
  <si>
    <t>40772111</t>
  </si>
  <si>
    <t>40761846</t>
  </si>
  <si>
    <t>40764572</t>
  </si>
  <si>
    <t>40755557</t>
  </si>
  <si>
    <t>40751941</t>
  </si>
  <si>
    <t>40769543</t>
  </si>
  <si>
    <t>40777645</t>
  </si>
  <si>
    <t>40779364</t>
  </si>
  <si>
    <t>40759556</t>
  </si>
  <si>
    <t>40761464</t>
  </si>
  <si>
    <t>40766566</t>
  </si>
  <si>
    <t>40766629</t>
  </si>
  <si>
    <t>40767640</t>
  </si>
  <si>
    <t>40769654</t>
  </si>
  <si>
    <t>40771723</t>
  </si>
  <si>
    <t>40771772</t>
  </si>
  <si>
    <t>40746666</t>
  </si>
  <si>
    <t>40763645</t>
  </si>
  <si>
    <t>40763867</t>
  </si>
  <si>
    <t>40773354</t>
  </si>
  <si>
    <t>40745316</t>
  </si>
  <si>
    <t>40747203</t>
  </si>
  <si>
    <t>40755402</t>
  </si>
  <si>
    <t>40755624</t>
  </si>
  <si>
    <t>40748046</t>
  </si>
  <si>
    <t>40766115</t>
  </si>
  <si>
    <t>40743818</t>
  </si>
  <si>
    <t>40743837</t>
  </si>
  <si>
    <t>40758358</t>
  </si>
  <si>
    <t>40760523</t>
  </si>
  <si>
    <t>40760532</t>
  </si>
  <si>
    <t>40778278</t>
  </si>
  <si>
    <t>40755602</t>
  </si>
  <si>
    <t>40755860</t>
  </si>
  <si>
    <t>40772542</t>
  </si>
  <si>
    <t>40773633</t>
  </si>
  <si>
    <t>40755365</t>
  </si>
  <si>
    <t>40763641</t>
  </si>
  <si>
    <t>40766459</t>
  </si>
  <si>
    <t>40724036</t>
  </si>
  <si>
    <t>40760118</t>
  </si>
  <si>
    <t>40762333</t>
  </si>
  <si>
    <t>40766581</t>
  </si>
  <si>
    <t>40766587</t>
  </si>
  <si>
    <t>40766620</t>
  </si>
  <si>
    <t>40722587</t>
  </si>
  <si>
    <t>40746394</t>
  </si>
  <si>
    <t>40760819</t>
  </si>
  <si>
    <t>40773554</t>
  </si>
  <si>
    <t>40774369</t>
  </si>
  <si>
    <t>40742831</t>
  </si>
  <si>
    <t>40742832</t>
  </si>
  <si>
    <t>40743866</t>
  </si>
  <si>
    <t>40760110</t>
  </si>
  <si>
    <t>40761373</t>
  </si>
  <si>
    <t>40773438</t>
  </si>
  <si>
    <t>40766739</t>
  </si>
  <si>
    <t>40770849</t>
  </si>
  <si>
    <t>40774611</t>
  </si>
  <si>
    <t>40746520</t>
  </si>
  <si>
    <t>40751629</t>
  </si>
  <si>
    <t>40755607</t>
  </si>
  <si>
    <t>40748643</t>
  </si>
  <si>
    <t>40757081</t>
  </si>
  <si>
    <t>40757087</t>
  </si>
  <si>
    <t>40757251</t>
  </si>
  <si>
    <t>40757557</t>
  </si>
  <si>
    <t>40760323</t>
  </si>
  <si>
    <t>40760770</t>
  </si>
  <si>
    <t>40772577</t>
  </si>
  <si>
    <t>40758418</t>
  </si>
  <si>
    <t>40771276</t>
  </si>
  <si>
    <t>40777068</t>
  </si>
  <si>
    <t>40740598</t>
  </si>
  <si>
    <t>40757749</t>
  </si>
  <si>
    <t>40757751</t>
  </si>
  <si>
    <t>40757753</t>
  </si>
  <si>
    <t>40757756</t>
  </si>
  <si>
    <t>40757758</t>
  </si>
  <si>
    <t>40757760</t>
  </si>
  <si>
    <t>40757763</t>
  </si>
  <si>
    <t>40757764</t>
  </si>
  <si>
    <t>40757766</t>
  </si>
  <si>
    <t>40757769</t>
  </si>
  <si>
    <t>40758178</t>
  </si>
  <si>
    <t>40745218</t>
  </si>
  <si>
    <t>40751928</t>
  </si>
  <si>
    <t>40754349</t>
  </si>
  <si>
    <t>40769527</t>
  </si>
  <si>
    <t>40769537</t>
  </si>
  <si>
    <t>40769540</t>
  </si>
  <si>
    <t>40779369</t>
  </si>
  <si>
    <t>40774323</t>
  </si>
  <si>
    <t>40760024</t>
  </si>
  <si>
    <t>40766636</t>
  </si>
  <si>
    <t>40757723</t>
  </si>
  <si>
    <t>40757754</t>
  </si>
  <si>
    <t>40757838</t>
  </si>
  <si>
    <t>40776520</t>
  </si>
  <si>
    <t>40777538</t>
  </si>
  <si>
    <t>40745754</t>
  </si>
  <si>
    <t>40762091</t>
  </si>
  <si>
    <t>40762095</t>
  </si>
  <si>
    <t>40770092</t>
  </si>
  <si>
    <t>40773364</t>
  </si>
  <si>
    <t>40716501</t>
  </si>
  <si>
    <t>40748861</t>
  </si>
  <si>
    <t>40753488</t>
  </si>
  <si>
    <t>40755427</t>
  </si>
  <si>
    <t>40755435</t>
  </si>
  <si>
    <t>40755479</t>
  </si>
  <si>
    <t>40755481</t>
  </si>
  <si>
    <t>40755484</t>
  </si>
  <si>
    <t>40755485</t>
  </si>
  <si>
    <t>40755490</t>
  </si>
  <si>
    <t>40755493</t>
  </si>
  <si>
    <t>40755495</t>
  </si>
  <si>
    <t>40755499</t>
  </si>
  <si>
    <t>40755502</t>
  </si>
  <si>
    <t>40755503</t>
  </si>
  <si>
    <t>40755504</t>
  </si>
  <si>
    <t>40755510</t>
  </si>
  <si>
    <t>40755514</t>
  </si>
  <si>
    <t>40755516</t>
  </si>
  <si>
    <t>40755518</t>
  </si>
  <si>
    <t>40755519</t>
  </si>
  <si>
    <t>40755522</t>
  </si>
  <si>
    <t>40755523</t>
  </si>
  <si>
    <t>40755526</t>
  </si>
  <si>
    <t>40755532</t>
  </si>
  <si>
    <t>40760932</t>
  </si>
  <si>
    <t>40781424</t>
  </si>
  <si>
    <t>40783526</t>
  </si>
  <si>
    <t>40760340</t>
  </si>
  <si>
    <t>40748847</t>
  </si>
  <si>
    <t>40784337</t>
  </si>
  <si>
    <t>40718620</t>
  </si>
  <si>
    <t>40733532</t>
  </si>
  <si>
    <t>40733535</t>
  </si>
  <si>
    <t>40745077</t>
  </si>
  <si>
    <t>40746392</t>
  </si>
  <si>
    <t>40755551</t>
  </si>
  <si>
    <t>40774290</t>
  </si>
  <si>
    <t>40774293</t>
  </si>
  <si>
    <t>40783024</t>
  </si>
  <si>
    <t>40787250</t>
  </si>
  <si>
    <t>40749116</t>
  </si>
  <si>
    <t>40762415</t>
  </si>
  <si>
    <t>40747243</t>
  </si>
  <si>
    <t>40747337</t>
  </si>
  <si>
    <t>40747338</t>
  </si>
  <si>
    <t>40763897</t>
  </si>
  <si>
    <t>40771473</t>
  </si>
  <si>
    <t>40772858</t>
  </si>
  <si>
    <t>40772877</t>
  </si>
  <si>
    <t>40772890</t>
  </si>
  <si>
    <t>40757622</t>
  </si>
  <si>
    <t>40729108</t>
  </si>
  <si>
    <t>40729113</t>
  </si>
  <si>
    <t>40729115</t>
  </si>
  <si>
    <t>40746838</t>
  </si>
  <si>
    <t>40749018</t>
  </si>
  <si>
    <t>40758385</t>
  </si>
  <si>
    <t>40759337</t>
  </si>
  <si>
    <t>40760534</t>
  </si>
  <si>
    <t>40758363</t>
  </si>
  <si>
    <t>40775187</t>
  </si>
  <si>
    <t>40775206</t>
  </si>
  <si>
    <t>40753164</t>
  </si>
  <si>
    <t>40759297</t>
  </si>
  <si>
    <t>40764497</t>
  </si>
  <si>
    <t>40768689</t>
  </si>
  <si>
    <t>40768811</t>
  </si>
  <si>
    <t>40771146</t>
  </si>
  <si>
    <t>40771392</t>
  </si>
  <si>
    <t>40773975</t>
  </si>
  <si>
    <t>40780374</t>
  </si>
  <si>
    <t>40780474</t>
  </si>
  <si>
    <t>40780537</t>
  </si>
  <si>
    <t>40780655</t>
  </si>
  <si>
    <t>40780710</t>
  </si>
  <si>
    <t>40780735</t>
  </si>
  <si>
    <t>40731420</t>
  </si>
  <si>
    <t>40748064</t>
  </si>
  <si>
    <t>40749204</t>
  </si>
  <si>
    <t>40759080</t>
  </si>
  <si>
    <t>40771363</t>
  </si>
  <si>
    <t>40763751</t>
  </si>
  <si>
    <t>40763808</t>
  </si>
  <si>
    <t>40763979</t>
  </si>
  <si>
    <t>40764070</t>
  </si>
  <si>
    <t>40764625</t>
  </si>
  <si>
    <t>40764648</t>
  </si>
  <si>
    <t>40764673</t>
  </si>
  <si>
    <t>40764765</t>
  </si>
  <si>
    <t>40764896</t>
  </si>
  <si>
    <t>40746939</t>
  </si>
  <si>
    <t>40746944</t>
  </si>
  <si>
    <t>40773315</t>
  </si>
  <si>
    <t>40744346</t>
  </si>
  <si>
    <t>40772490</t>
  </si>
  <si>
    <t>40760148</t>
  </si>
  <si>
    <t>40731436</t>
  </si>
  <si>
    <t>40764574</t>
  </si>
  <si>
    <t>40764668</t>
  </si>
  <si>
    <t>40720285</t>
  </si>
  <si>
    <t>40742383</t>
  </si>
  <si>
    <t>40755817</t>
  </si>
  <si>
    <t>40755822</t>
  </si>
  <si>
    <t>40783931</t>
  </si>
  <si>
    <t>40777641</t>
  </si>
  <si>
    <t>40776683</t>
  </si>
  <si>
    <t>40746941</t>
  </si>
  <si>
    <t>40749178</t>
  </si>
  <si>
    <t>40759113</t>
  </si>
  <si>
    <t>40759165</t>
  </si>
  <si>
    <t>40767106</t>
  </si>
  <si>
    <t>40771434</t>
  </si>
  <si>
    <t>40757727</t>
  </si>
  <si>
    <t>40760771</t>
  </si>
  <si>
    <t>40761506</t>
  </si>
  <si>
    <t>40763688</t>
  </si>
  <si>
    <t>40768547</t>
  </si>
  <si>
    <t>40768646</t>
  </si>
  <si>
    <t>40771740</t>
  </si>
  <si>
    <t>40758912</t>
  </si>
  <si>
    <t>40762683</t>
  </si>
  <si>
    <t>40768246</t>
  </si>
  <si>
    <t>40748081</t>
  </si>
  <si>
    <t>40741800</t>
  </si>
  <si>
    <t>40744744</t>
  </si>
  <si>
    <t>40728273</t>
  </si>
  <si>
    <t>40677913</t>
  </si>
  <si>
    <t>40761848</t>
  </si>
  <si>
    <t>40775400</t>
  </si>
  <si>
    <t>40764142</t>
  </si>
  <si>
    <t>40764168</t>
  </si>
  <si>
    <t>40764811</t>
  </si>
  <si>
    <t>40771481</t>
  </si>
  <si>
    <t>40748074</t>
  </si>
  <si>
    <t>40748638</t>
  </si>
  <si>
    <t>40748653</t>
  </si>
  <si>
    <t>40757071</t>
  </si>
  <si>
    <t>40757072</t>
  </si>
  <si>
    <t>40757077</t>
  </si>
  <si>
    <t>40757079</t>
  </si>
  <si>
    <t>40757089</t>
  </si>
  <si>
    <t>40757091</t>
  </si>
  <si>
    <t>40760306</t>
  </si>
  <si>
    <t>40760331</t>
  </si>
  <si>
    <t>40769150</t>
  </si>
  <si>
    <t>40766221</t>
  </si>
  <si>
    <t>40775460</t>
  </si>
  <si>
    <t>40754932</t>
  </si>
  <si>
    <t>40763259</t>
  </si>
  <si>
    <t>40763277</t>
  </si>
  <si>
    <t>40763483</t>
  </si>
  <si>
    <t>40765920</t>
  </si>
  <si>
    <t>40765923</t>
  </si>
  <si>
    <t>40765925</t>
  </si>
  <si>
    <t>40768035</t>
  </si>
  <si>
    <t>40768787</t>
  </si>
  <si>
    <t>40728384</t>
  </si>
  <si>
    <t>40728393</t>
  </si>
  <si>
    <t>40761443</t>
  </si>
  <si>
    <t>40765577</t>
  </si>
  <si>
    <t>40765880</t>
  </si>
  <si>
    <t>40774256</t>
  </si>
  <si>
    <t>40729001</t>
  </si>
  <si>
    <t>40747169</t>
  </si>
  <si>
    <t>40750113</t>
  </si>
  <si>
    <t>40772042</t>
  </si>
  <si>
    <t>40770592</t>
  </si>
  <si>
    <t>40760815</t>
  </si>
  <si>
    <t>40782692</t>
  </si>
  <si>
    <t>40763156</t>
  </si>
  <si>
    <t>40770560</t>
  </si>
  <si>
    <t>40772402</t>
  </si>
  <si>
    <t>40750612</t>
  </si>
  <si>
    <t>40735011</t>
  </si>
  <si>
    <t>40735332</t>
  </si>
  <si>
    <t>40741797</t>
  </si>
  <si>
    <t>40755619</t>
  </si>
  <si>
    <t>40758936</t>
  </si>
  <si>
    <t>40759071</t>
  </si>
  <si>
    <t>40759216</t>
  </si>
  <si>
    <t>40759247</t>
  </si>
  <si>
    <t>40759295</t>
  </si>
  <si>
    <t>40770534</t>
  </si>
  <si>
    <t>40772284</t>
  </si>
  <si>
    <t>40772786</t>
  </si>
  <si>
    <t>40776353</t>
  </si>
  <si>
    <t>40780061</t>
  </si>
  <si>
    <t>40768104</t>
  </si>
  <si>
    <t>40768615</t>
  </si>
  <si>
    <t>40742822</t>
  </si>
  <si>
    <t>40759481</t>
  </si>
  <si>
    <t>40760035</t>
  </si>
  <si>
    <t>40764159</t>
  </si>
  <si>
    <t>40765800</t>
  </si>
  <si>
    <t>40765827</t>
  </si>
  <si>
    <t>40765883</t>
  </si>
  <si>
    <t>40766777</t>
  </si>
  <si>
    <t>40774164</t>
  </si>
  <si>
    <t>40762295</t>
  </si>
  <si>
    <t>40757032</t>
  </si>
  <si>
    <t>40757342</t>
  </si>
  <si>
    <t>40760375</t>
  </si>
  <si>
    <t>40760656</t>
  </si>
  <si>
    <t>40760663</t>
  </si>
  <si>
    <t>40766644</t>
  </si>
  <si>
    <t>40768607</t>
  </si>
  <si>
    <t>40768616</t>
  </si>
  <si>
    <t>40772267</t>
  </si>
  <si>
    <t>40785077</t>
  </si>
  <si>
    <t>40717637</t>
  </si>
  <si>
    <t>40739017</t>
  </si>
  <si>
    <t>40755538</t>
  </si>
  <si>
    <t>40755620</t>
  </si>
  <si>
    <t>40764590</t>
  </si>
  <si>
    <t>40783956</t>
  </si>
  <si>
    <t>40768538</t>
  </si>
  <si>
    <t>40773423</t>
  </si>
  <si>
    <t>40758537</t>
  </si>
  <si>
    <t>40771885</t>
  </si>
  <si>
    <t>40778727</t>
  </si>
  <si>
    <t>40770017</t>
  </si>
  <si>
    <t>40777803</t>
  </si>
  <si>
    <t>40777916</t>
  </si>
  <si>
    <t>40760954</t>
  </si>
  <si>
    <t>40772079</t>
  </si>
  <si>
    <t>40756055</t>
  </si>
  <si>
    <t>40753626</t>
  </si>
  <si>
    <t>40753778</t>
  </si>
  <si>
    <t>40770453</t>
  </si>
  <si>
    <t>40770573</t>
  </si>
  <si>
    <t>40772096</t>
  </si>
  <si>
    <t>40774850</t>
  </si>
  <si>
    <t>40775901</t>
  </si>
  <si>
    <t>40751618</t>
  </si>
  <si>
    <t>40724351</t>
  </si>
  <si>
    <t>40724364</t>
  </si>
  <si>
    <t>40724367</t>
  </si>
  <si>
    <t>40733344</t>
  </si>
  <si>
    <t>40740471</t>
  </si>
  <si>
    <t>40747144</t>
  </si>
  <si>
    <t>40748072</t>
  </si>
  <si>
    <t>40755547</t>
  </si>
  <si>
    <t>40755566</t>
  </si>
  <si>
    <t>40755821</t>
  </si>
  <si>
    <t>40774238</t>
  </si>
  <si>
    <t>40774241</t>
  </si>
  <si>
    <t>40777043</t>
  </si>
  <si>
    <t>40542702</t>
  </si>
  <si>
    <t>40735372</t>
  </si>
  <si>
    <t>40765873</t>
  </si>
  <si>
    <t>40765894</t>
  </si>
  <si>
    <t>40765901</t>
  </si>
  <si>
    <t>40753481</t>
  </si>
  <si>
    <t>40748991</t>
  </si>
  <si>
    <t>40768605</t>
  </si>
  <si>
    <t>40759201</t>
  </si>
  <si>
    <t>40759211</t>
  </si>
  <si>
    <t>40759213</t>
  </si>
  <si>
    <t>40759218</t>
  </si>
  <si>
    <t>40759220</t>
  </si>
  <si>
    <t>40729144</t>
  </si>
  <si>
    <t>40750105</t>
  </si>
  <si>
    <t>40762773</t>
  </si>
  <si>
    <t>40780649</t>
  </si>
  <si>
    <t>40755305</t>
  </si>
  <si>
    <t>40763818</t>
  </si>
  <si>
    <t>40737728</t>
  </si>
  <si>
    <t>40768618</t>
  </si>
  <si>
    <t>40768011</t>
  </si>
  <si>
    <t>40738232</t>
  </si>
  <si>
    <t>40755412</t>
  </si>
  <si>
    <t>40755417</t>
  </si>
  <si>
    <t>40759355</t>
  </si>
  <si>
    <t>40760918</t>
  </si>
  <si>
    <t>40774267</t>
  </si>
  <si>
    <t>40775200</t>
  </si>
  <si>
    <t>40748494</t>
  </si>
  <si>
    <t>40739039</t>
  </si>
  <si>
    <t>40760978</t>
  </si>
  <si>
    <t>40774113</t>
  </si>
  <si>
    <t>Пообъектная информация по заключенным договорам ТП за август месяц 2013 г.</t>
  </si>
  <si>
    <t>Сведения о деятельности филиала ОАО " МРСК Центра" - Тверьэнерго по технологическому присоединению за август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</si>
</sst>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4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5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4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 applyProtection="1">
      <alignment horizontal="righ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5" borderId="1" xfId="0" applyFill="1" applyBorder="1"/>
    <xf numFmtId="0" fontId="8" fillId="5" borderId="1" xfId="0" applyFont="1" applyFill="1" applyBorder="1" applyAlignment="1" applyProtection="1">
      <alignment vertical="center"/>
    </xf>
    <xf numFmtId="14" fontId="8" fillId="5" borderId="7" xfId="0" applyNumberFormat="1" applyFont="1" applyFill="1" applyBorder="1" applyAlignment="1" applyProtection="1">
      <alignment horizontal="right" vertical="center"/>
    </xf>
    <xf numFmtId="0" fontId="12" fillId="5" borderId="1" xfId="0" applyFont="1" applyFill="1" applyBorder="1"/>
    <xf numFmtId="4" fontId="8" fillId="5" borderId="1" xfId="0" applyNumberFormat="1" applyFont="1" applyFill="1" applyBorder="1" applyAlignment="1" applyProtection="1">
      <alignment horizontal="right" vertical="center"/>
    </xf>
    <xf numFmtId="0" fontId="8" fillId="5" borderId="1" xfId="0" applyFont="1" applyFill="1" applyBorder="1" applyAlignment="1" applyProtection="1">
      <alignment horizontal="right" vertical="center"/>
    </xf>
    <xf numFmtId="0" fontId="11" fillId="5" borderId="1" xfId="46" applyFont="1" applyFill="1" applyBorder="1" applyAlignment="1">
      <alignment vertical="top" wrapText="1"/>
    </xf>
    <xf numFmtId="0" fontId="0" fillId="5" borderId="0" xfId="0" applyFill="1"/>
    <xf numFmtId="0" fontId="12" fillId="5" borderId="0" xfId="0" applyFont="1" applyFill="1"/>
    <xf numFmtId="0" fontId="0" fillId="5" borderId="0" xfId="0" applyFill="1" applyAlignment="1">
      <alignment horizontal="center"/>
    </xf>
    <xf numFmtId="0" fontId="8" fillId="5" borderId="5" xfId="0" applyFont="1" applyFill="1" applyBorder="1" applyAlignment="1" applyProtection="1">
      <alignment horizontal="right" vertical="center"/>
    </xf>
    <xf numFmtId="0" fontId="0" fillId="5" borderId="0" xfId="0" applyFill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veta/Downloads/&#1047;&#1072;&#1087;&#1088;&#1086;&#1089;%20&#1082;%20&#1092;9%20&#1047;&#1072;&#1082;&#1083;&#1044;&#1086;&#1075;&#1086;&#1074;&#1086;&#1088;&#1072;&#1057;&#1053;&#1072;&#1087;&#1088;&#1055;&#1086;&#1076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к ф9 ЗаклДоговораСНапрПо"/>
    </sheetNames>
    <sheetDataSet>
      <sheetData sheetId="0">
        <row r="2">
          <cell r="M2" t="str">
            <v>Рамешки</v>
          </cell>
          <cell r="AB2" t="str">
            <v>кВ</v>
          </cell>
          <cell r="AD2" t="str">
            <v>110/35/10</v>
          </cell>
        </row>
        <row r="3">
          <cell r="M3" t="str">
            <v>Селище</v>
          </cell>
          <cell r="AB3" t="str">
            <v>кВ</v>
          </cell>
          <cell r="AD3" t="str">
            <v>35/10</v>
          </cell>
        </row>
        <row r="4">
          <cell r="M4" t="str">
            <v>Эммаус</v>
          </cell>
          <cell r="AB4" t="str">
            <v>кВ</v>
          </cell>
          <cell r="AD4" t="str">
            <v>35/10</v>
          </cell>
        </row>
        <row r="5">
          <cell r="M5" t="str">
            <v>Погорелое Городище</v>
          </cell>
          <cell r="AB5" t="str">
            <v>кВ</v>
          </cell>
          <cell r="AD5" t="str">
            <v>35/10</v>
          </cell>
        </row>
        <row r="6">
          <cell r="M6" t="str">
            <v>Мостовая</v>
          </cell>
          <cell r="AB6" t="str">
            <v>кВ</v>
          </cell>
          <cell r="AD6" t="str">
            <v>110/10</v>
          </cell>
        </row>
        <row r="7">
          <cell r="M7" t="str">
            <v>Городня</v>
          </cell>
          <cell r="AB7" t="str">
            <v>кВ</v>
          </cell>
          <cell r="AD7" t="str">
            <v>35/10</v>
          </cell>
        </row>
        <row r="8">
          <cell r="M8" t="str">
            <v>Старица</v>
          </cell>
          <cell r="AB8" t="str">
            <v>кВ</v>
          </cell>
          <cell r="AD8" t="str">
            <v>110/35/10</v>
          </cell>
        </row>
        <row r="9">
          <cell r="M9" t="str">
            <v>Мокшино</v>
          </cell>
          <cell r="AB9" t="str">
            <v>кВ</v>
          </cell>
          <cell r="AD9" t="str">
            <v>35/10</v>
          </cell>
        </row>
        <row r="10">
          <cell r="M10" t="str">
            <v>Тургиново</v>
          </cell>
          <cell r="AB10" t="str">
            <v>кВ</v>
          </cell>
          <cell r="AD10" t="str">
            <v>35/10</v>
          </cell>
        </row>
        <row r="11">
          <cell r="M11" t="str">
            <v>Плутково</v>
          </cell>
          <cell r="AB11" t="str">
            <v>кВ</v>
          </cell>
          <cell r="AD11" t="str">
            <v>35/10</v>
          </cell>
        </row>
        <row r="12">
          <cell r="M12" t="str">
            <v>Белый городок 35</v>
          </cell>
          <cell r="AB12" t="str">
            <v>кВ</v>
          </cell>
          <cell r="AD12" t="str">
            <v>35/6</v>
          </cell>
        </row>
        <row r="13">
          <cell r="M13" t="str">
            <v>Верхняя Троица</v>
          </cell>
          <cell r="AB13" t="str">
            <v>кВ</v>
          </cell>
          <cell r="AD13" t="str">
            <v>110/35/10</v>
          </cell>
        </row>
        <row r="14">
          <cell r="M14" t="str">
            <v>Афанасово</v>
          </cell>
          <cell r="AB14" t="str">
            <v>кВ</v>
          </cell>
          <cell r="AD14" t="str">
            <v>35/6</v>
          </cell>
        </row>
        <row r="15">
          <cell r="M15" t="str">
            <v>Афанасово</v>
          </cell>
          <cell r="AB15" t="str">
            <v>кВ</v>
          </cell>
          <cell r="AD15" t="str">
            <v>35/6</v>
          </cell>
        </row>
        <row r="16">
          <cell r="M16" t="str">
            <v>№ 15</v>
          </cell>
          <cell r="AB16" t="str">
            <v>кВ</v>
          </cell>
          <cell r="AD16" t="str">
            <v>35/10</v>
          </cell>
        </row>
        <row r="17">
          <cell r="M17" t="str">
            <v>№ 1</v>
          </cell>
          <cell r="AB17" t="str">
            <v>кВ</v>
          </cell>
          <cell r="AD17" t="str">
            <v>35/10</v>
          </cell>
        </row>
        <row r="18">
          <cell r="M18" t="str">
            <v>Стекловолокно</v>
          </cell>
          <cell r="AB18" t="str">
            <v>кВ</v>
          </cell>
          <cell r="AD18" t="str">
            <v>35/6</v>
          </cell>
        </row>
        <row r="19">
          <cell r="M19" t="str">
            <v>Гришкино</v>
          </cell>
          <cell r="AB19" t="str">
            <v>кВ</v>
          </cell>
          <cell r="AD19" t="str">
            <v>35/10</v>
          </cell>
        </row>
        <row r="20">
          <cell r="M20" t="str">
            <v>Старица</v>
          </cell>
          <cell r="AB20" t="str">
            <v>кВ</v>
          </cell>
          <cell r="AD20" t="str">
            <v>110/35/10</v>
          </cell>
        </row>
        <row r="21">
          <cell r="M21" t="str">
            <v>Красный луч</v>
          </cell>
          <cell r="AB21" t="str">
            <v>кВ</v>
          </cell>
          <cell r="AD21" t="str">
            <v>35/6</v>
          </cell>
        </row>
        <row r="22">
          <cell r="M22" t="str">
            <v>Тургиново</v>
          </cell>
          <cell r="AB22" t="str">
            <v>кВ</v>
          </cell>
          <cell r="AD22" t="str">
            <v>35/10</v>
          </cell>
        </row>
        <row r="23">
          <cell r="M23" t="str">
            <v>Лисицкий бор</v>
          </cell>
          <cell r="AB23" t="str">
            <v>кВ</v>
          </cell>
          <cell r="AD23" t="str">
            <v>35/6</v>
          </cell>
        </row>
        <row r="24">
          <cell r="M24" t="str">
            <v>Лисицкий бор</v>
          </cell>
          <cell r="AB24" t="str">
            <v>кВ</v>
          </cell>
          <cell r="AD24" t="str">
            <v>35/6</v>
          </cell>
        </row>
        <row r="25">
          <cell r="M25" t="str">
            <v>№ 1</v>
          </cell>
          <cell r="AB25" t="str">
            <v>кВ</v>
          </cell>
          <cell r="AD25" t="str">
            <v>35/10</v>
          </cell>
        </row>
        <row r="26">
          <cell r="M26" t="str">
            <v>Лисицкий бор</v>
          </cell>
          <cell r="AB26" t="str">
            <v>кВ</v>
          </cell>
          <cell r="AD26" t="str">
            <v>35/6</v>
          </cell>
        </row>
        <row r="27">
          <cell r="M27" t="str">
            <v>Лисицкий бор</v>
          </cell>
          <cell r="AB27" t="str">
            <v>кВ</v>
          </cell>
          <cell r="AD27" t="str">
            <v>35/6</v>
          </cell>
        </row>
        <row r="28">
          <cell r="M28" t="str">
            <v>РМК</v>
          </cell>
          <cell r="AB28" t="str">
            <v>кВ</v>
          </cell>
          <cell r="AD28" t="str">
            <v>35/10</v>
          </cell>
        </row>
        <row r="29">
          <cell r="M29" t="str">
            <v>Ржев</v>
          </cell>
          <cell r="AB29" t="str">
            <v>кВ</v>
          </cell>
          <cell r="AD29" t="str">
            <v>110/35/10</v>
          </cell>
        </row>
        <row r="30">
          <cell r="M30" t="str">
            <v>Юрьево-Девичье</v>
          </cell>
          <cell r="AB30" t="str">
            <v>кВ</v>
          </cell>
          <cell r="AD30" t="str">
            <v>35/10</v>
          </cell>
        </row>
        <row r="31">
          <cell r="M31" t="str">
            <v>Химинститут</v>
          </cell>
          <cell r="AB31" t="str">
            <v>кВ</v>
          </cell>
          <cell r="AD31" t="str">
            <v>110/10</v>
          </cell>
        </row>
        <row r="32">
          <cell r="M32" t="str">
            <v>Белый городок 35</v>
          </cell>
          <cell r="AB32" t="str">
            <v>кВ</v>
          </cell>
          <cell r="AD32" t="str">
            <v>35/6</v>
          </cell>
        </row>
        <row r="33">
          <cell r="M33" t="str">
            <v>Радуга</v>
          </cell>
          <cell r="AB33" t="str">
            <v>кВ</v>
          </cell>
          <cell r="AD33" t="str">
            <v>110/35/10</v>
          </cell>
        </row>
        <row r="34">
          <cell r="M34" t="str">
            <v>Городня</v>
          </cell>
          <cell r="AB34" t="str">
            <v>кВ</v>
          </cell>
          <cell r="AD34" t="str">
            <v>35/10</v>
          </cell>
        </row>
        <row r="35">
          <cell r="M35" t="str">
            <v>Белый городок 35</v>
          </cell>
          <cell r="AB35" t="str">
            <v>кВ</v>
          </cell>
          <cell r="AD35" t="str">
            <v>35/6</v>
          </cell>
        </row>
        <row r="36">
          <cell r="M36" t="str">
            <v>Даниловское</v>
          </cell>
          <cell r="AB36" t="str">
            <v>кВ</v>
          </cell>
          <cell r="AD36" t="str">
            <v>35/6</v>
          </cell>
        </row>
        <row r="37">
          <cell r="M37" t="str">
            <v>Неклюдово</v>
          </cell>
          <cell r="AB37" t="str">
            <v>кВ</v>
          </cell>
          <cell r="AD37" t="str">
            <v>35/10</v>
          </cell>
        </row>
        <row r="38">
          <cell r="M38" t="str">
            <v>Красный луч</v>
          </cell>
          <cell r="AB38" t="str">
            <v>кВ</v>
          </cell>
          <cell r="AD38" t="str">
            <v>35/6</v>
          </cell>
        </row>
        <row r="39">
          <cell r="M39" t="str">
            <v>Гришкино</v>
          </cell>
          <cell r="AB39" t="str">
            <v>кВ</v>
          </cell>
          <cell r="AD39" t="str">
            <v>35/10</v>
          </cell>
        </row>
        <row r="40">
          <cell r="M40" t="str">
            <v>№ 9</v>
          </cell>
          <cell r="AB40" t="str">
            <v>кВ</v>
          </cell>
          <cell r="AD40" t="str">
            <v>35/10/6</v>
          </cell>
        </row>
        <row r="41">
          <cell r="M41" t="str">
            <v>Мамулино</v>
          </cell>
          <cell r="AB41" t="str">
            <v>кВ</v>
          </cell>
          <cell r="AD41" t="str">
            <v>110/10</v>
          </cell>
        </row>
        <row r="42">
          <cell r="M42" t="str">
            <v>Каликино</v>
          </cell>
          <cell r="AB42" t="str">
            <v>кВ</v>
          </cell>
          <cell r="AD42" t="str">
            <v>35/6</v>
          </cell>
        </row>
        <row r="43">
          <cell r="M43" t="str">
            <v>Кулицкая</v>
          </cell>
          <cell r="AB43" t="str">
            <v>кВ</v>
          </cell>
          <cell r="AD43" t="str">
            <v>110/10</v>
          </cell>
        </row>
        <row r="44">
          <cell r="M44" t="str">
            <v>Квакшино</v>
          </cell>
          <cell r="AB44" t="str">
            <v>кВ</v>
          </cell>
          <cell r="AD44" t="str">
            <v>35/10</v>
          </cell>
        </row>
        <row r="45">
          <cell r="M45" t="str">
            <v>Рамешки</v>
          </cell>
          <cell r="AB45" t="str">
            <v>кВ</v>
          </cell>
          <cell r="AD45" t="str">
            <v>110/35/10</v>
          </cell>
        </row>
        <row r="46">
          <cell r="M46" t="str">
            <v>Мамулино</v>
          </cell>
          <cell r="AB46" t="str">
            <v>кВ</v>
          </cell>
          <cell r="AD46" t="str">
            <v>110/10</v>
          </cell>
        </row>
        <row r="47">
          <cell r="M47" t="str">
            <v>Мамулино</v>
          </cell>
          <cell r="AB47" t="str">
            <v>кВ</v>
          </cell>
          <cell r="AD47" t="str">
            <v>110/10</v>
          </cell>
        </row>
        <row r="48">
          <cell r="M48" t="str">
            <v>Мамулино</v>
          </cell>
          <cell r="AB48" t="str">
            <v>кВ</v>
          </cell>
          <cell r="AD48" t="str">
            <v>110/10</v>
          </cell>
        </row>
        <row r="49">
          <cell r="M49" t="str">
            <v>Гришкино</v>
          </cell>
          <cell r="AB49" t="str">
            <v>кВ</v>
          </cell>
          <cell r="AD49" t="str">
            <v>35/10</v>
          </cell>
        </row>
        <row r="50">
          <cell r="M50" t="str">
            <v>Мамулино</v>
          </cell>
          <cell r="AB50" t="str">
            <v>кВ</v>
          </cell>
          <cell r="AD50" t="str">
            <v>110/10</v>
          </cell>
        </row>
        <row r="51">
          <cell r="M51" t="str">
            <v>Лихославль</v>
          </cell>
          <cell r="AB51" t="str">
            <v>кВ</v>
          </cell>
          <cell r="AD51" t="str">
            <v>110/35/10</v>
          </cell>
        </row>
        <row r="52">
          <cell r="M52" t="str">
            <v>№ 15</v>
          </cell>
          <cell r="AB52" t="str">
            <v>кВ</v>
          </cell>
          <cell r="AD52" t="str">
            <v>35/10</v>
          </cell>
        </row>
        <row r="53">
          <cell r="M53" t="str">
            <v>Мамулино</v>
          </cell>
          <cell r="AB53" t="str">
            <v>кВ</v>
          </cell>
          <cell r="AD53" t="str">
            <v>110/10</v>
          </cell>
        </row>
        <row r="54">
          <cell r="M54" t="str">
            <v>Мамулино</v>
          </cell>
          <cell r="AB54" t="str">
            <v>кВ</v>
          </cell>
          <cell r="AD54" t="str">
            <v>110/10</v>
          </cell>
        </row>
        <row r="55">
          <cell r="M55" t="str">
            <v>Даниловское</v>
          </cell>
          <cell r="AB55" t="str">
            <v>кВ</v>
          </cell>
          <cell r="AD55" t="str">
            <v>35/6</v>
          </cell>
        </row>
        <row r="56">
          <cell r="M56" t="str">
            <v>Мамулино</v>
          </cell>
          <cell r="AB56" t="str">
            <v>кВ</v>
          </cell>
          <cell r="AD56" t="str">
            <v>110/10</v>
          </cell>
        </row>
        <row r="57">
          <cell r="M57" t="str">
            <v>Мамулино</v>
          </cell>
          <cell r="AB57" t="str">
            <v>кВ</v>
          </cell>
          <cell r="AD57" t="str">
            <v>110/10</v>
          </cell>
        </row>
        <row r="58">
          <cell r="M58" t="str">
            <v>Мамулино</v>
          </cell>
          <cell r="AB58" t="str">
            <v>кВ</v>
          </cell>
          <cell r="AD58" t="str">
            <v>110/10</v>
          </cell>
        </row>
        <row r="59">
          <cell r="M59" t="str">
            <v>Мамулино</v>
          </cell>
          <cell r="AB59" t="str">
            <v>кВ</v>
          </cell>
          <cell r="AD59" t="str">
            <v>110/10</v>
          </cell>
        </row>
        <row r="60">
          <cell r="M60" t="str">
            <v>Медное</v>
          </cell>
          <cell r="AB60" t="str">
            <v>кВ</v>
          </cell>
          <cell r="AD60" t="str">
            <v>35/10</v>
          </cell>
        </row>
        <row r="61">
          <cell r="M61" t="str">
            <v>Тимково</v>
          </cell>
          <cell r="AB61" t="str">
            <v>кВ</v>
          </cell>
          <cell r="AD61" t="str">
            <v>35/10</v>
          </cell>
        </row>
        <row r="62">
          <cell r="M62" t="str">
            <v>Тимково</v>
          </cell>
          <cell r="AB62" t="str">
            <v>кВ</v>
          </cell>
          <cell r="AD62" t="str">
            <v>35/10</v>
          </cell>
        </row>
        <row r="63">
          <cell r="M63" t="str">
            <v>Рамешки</v>
          </cell>
          <cell r="AB63" t="str">
            <v>кВ</v>
          </cell>
          <cell r="AD63" t="str">
            <v>110/35/10</v>
          </cell>
        </row>
        <row r="64">
          <cell r="M64" t="str">
            <v>Мошки</v>
          </cell>
          <cell r="AB64" t="str">
            <v>кВ</v>
          </cell>
          <cell r="AD64" t="str">
            <v>35/10</v>
          </cell>
        </row>
        <row r="65">
          <cell r="M65" t="str">
            <v>Верхняя Троица</v>
          </cell>
          <cell r="AB65" t="str">
            <v>кВ</v>
          </cell>
          <cell r="AD65" t="str">
            <v>110/35/10</v>
          </cell>
        </row>
        <row r="66">
          <cell r="M66" t="str">
            <v>Даниловское</v>
          </cell>
          <cell r="AB66" t="str">
            <v>кВ</v>
          </cell>
          <cell r="AD66" t="str">
            <v>35/6</v>
          </cell>
        </row>
        <row r="67">
          <cell r="M67" t="str">
            <v>Кушалино</v>
          </cell>
          <cell r="AB67" t="str">
            <v>кВ</v>
          </cell>
          <cell r="AD67" t="str">
            <v>35/10</v>
          </cell>
        </row>
        <row r="68">
          <cell r="M68" t="str">
            <v>Стекловолокно</v>
          </cell>
          <cell r="AB68" t="str">
            <v>кВ</v>
          </cell>
          <cell r="AD68" t="str">
            <v>35/6</v>
          </cell>
        </row>
        <row r="69">
          <cell r="M69" t="str">
            <v>Тургиново</v>
          </cell>
          <cell r="AB69" t="str">
            <v>кВ</v>
          </cell>
          <cell r="AD69" t="str">
            <v>35/10</v>
          </cell>
        </row>
        <row r="70">
          <cell r="M70" t="str">
            <v>Квакшино</v>
          </cell>
          <cell r="AB70" t="str">
            <v>кВ</v>
          </cell>
          <cell r="AD70" t="str">
            <v>35/10</v>
          </cell>
        </row>
        <row r="71">
          <cell r="M71" t="str">
            <v>Золоотвал</v>
          </cell>
          <cell r="AB71" t="str">
            <v>кВ</v>
          </cell>
          <cell r="AD71" t="str">
            <v>110/10</v>
          </cell>
        </row>
        <row r="72">
          <cell r="M72" t="str">
            <v>Алунд</v>
          </cell>
          <cell r="AB72" t="str">
            <v>кВ</v>
          </cell>
          <cell r="AD72" t="str">
            <v>110/10</v>
          </cell>
        </row>
        <row r="73">
          <cell r="M73" t="str">
            <v>Верхняя Троица</v>
          </cell>
          <cell r="AB73" t="str">
            <v>кВ</v>
          </cell>
          <cell r="AD73" t="str">
            <v>110/35/10</v>
          </cell>
        </row>
        <row r="74">
          <cell r="M74" t="str">
            <v>Лихославль</v>
          </cell>
          <cell r="AB74" t="str">
            <v>кВ</v>
          </cell>
          <cell r="AD74" t="str">
            <v>110/35/10</v>
          </cell>
        </row>
        <row r="75">
          <cell r="M75" t="str">
            <v>Гришкино</v>
          </cell>
          <cell r="AB75" t="str">
            <v>кВ</v>
          </cell>
          <cell r="AD75" t="str">
            <v>35/10</v>
          </cell>
        </row>
        <row r="76">
          <cell r="M76" t="str">
            <v>Мамулино</v>
          </cell>
          <cell r="AB76" t="str">
            <v>кВ</v>
          </cell>
          <cell r="AD76" t="str">
            <v>110/10</v>
          </cell>
        </row>
        <row r="77">
          <cell r="M77" t="str">
            <v>Кушалино</v>
          </cell>
          <cell r="AB77" t="str">
            <v>кВ</v>
          </cell>
          <cell r="AD77" t="str">
            <v>35/10</v>
          </cell>
        </row>
        <row r="78">
          <cell r="M78" t="str">
            <v>Лисицкий бор</v>
          </cell>
          <cell r="AB78" t="str">
            <v>кВ</v>
          </cell>
          <cell r="AD78" t="str">
            <v>35/6</v>
          </cell>
        </row>
        <row r="79">
          <cell r="M79" t="str">
            <v>№ 1</v>
          </cell>
          <cell r="AB79" t="str">
            <v>кВ</v>
          </cell>
          <cell r="AD79" t="str">
            <v>35/10</v>
          </cell>
        </row>
        <row r="80">
          <cell r="M80" t="str">
            <v>Кушалино</v>
          </cell>
          <cell r="AB80" t="str">
            <v>кВ</v>
          </cell>
          <cell r="AD80" t="str">
            <v>35/10</v>
          </cell>
        </row>
        <row r="81">
          <cell r="M81" t="str">
            <v>Бубеньево</v>
          </cell>
          <cell r="AB81" t="str">
            <v>кВ</v>
          </cell>
          <cell r="AD81" t="str">
            <v>35/10</v>
          </cell>
        </row>
        <row r="82">
          <cell r="M82" t="str">
            <v>Пено</v>
          </cell>
          <cell r="AB82" t="str">
            <v>кВ</v>
          </cell>
          <cell r="AD82" t="str">
            <v>110/10</v>
          </cell>
        </row>
        <row r="83">
          <cell r="M83" t="str">
            <v>Мокшино</v>
          </cell>
          <cell r="AB83" t="str">
            <v>кВ</v>
          </cell>
          <cell r="AD83" t="str">
            <v>35/10</v>
          </cell>
        </row>
        <row r="84">
          <cell r="M84" t="str">
            <v>Пено</v>
          </cell>
          <cell r="AB84" t="str">
            <v>кВ</v>
          </cell>
          <cell r="AD84" t="str">
            <v>110/10</v>
          </cell>
        </row>
        <row r="85">
          <cell r="M85" t="str">
            <v>Старица</v>
          </cell>
          <cell r="AB85" t="str">
            <v>кВ</v>
          </cell>
          <cell r="AD85" t="str">
            <v>110/35/10</v>
          </cell>
        </row>
        <row r="86">
          <cell r="M86" t="str">
            <v>Радуга</v>
          </cell>
          <cell r="AB86" t="str">
            <v>кВ</v>
          </cell>
          <cell r="AD86" t="str">
            <v>110/35/10</v>
          </cell>
        </row>
        <row r="87">
          <cell r="M87" t="str">
            <v>Селигер</v>
          </cell>
          <cell r="AB87" t="str">
            <v>кВ</v>
          </cell>
          <cell r="AD87" t="str">
            <v>35/10</v>
          </cell>
        </row>
        <row r="88">
          <cell r="M88" t="str">
            <v>Лисицкий бор</v>
          </cell>
          <cell r="AB88" t="str">
            <v>кВ</v>
          </cell>
          <cell r="AD88" t="str">
            <v>35/6</v>
          </cell>
        </row>
        <row r="89">
          <cell r="M89" t="str">
            <v>Неклюдово</v>
          </cell>
          <cell r="AB89" t="str">
            <v>кВ</v>
          </cell>
          <cell r="AD89" t="str">
            <v>35/10</v>
          </cell>
        </row>
        <row r="90">
          <cell r="M90" t="str">
            <v>№ 1</v>
          </cell>
          <cell r="AB90" t="str">
            <v>кВ</v>
          </cell>
          <cell r="AD90" t="str">
            <v>35/10</v>
          </cell>
        </row>
        <row r="91">
          <cell r="M91" t="str">
            <v>Алунд</v>
          </cell>
          <cell r="AB91" t="str">
            <v>кВ</v>
          </cell>
          <cell r="AD91" t="str">
            <v>110/10</v>
          </cell>
        </row>
        <row r="92">
          <cell r="M92" t="str">
            <v>Даниловское</v>
          </cell>
          <cell r="AB92" t="str">
            <v>кВ</v>
          </cell>
          <cell r="AD92" t="str">
            <v>35/6</v>
          </cell>
        </row>
        <row r="93">
          <cell r="M93" t="str">
            <v>Квакшино</v>
          </cell>
          <cell r="AB93" t="str">
            <v>кВ</v>
          </cell>
          <cell r="AD93" t="str">
            <v>35/10</v>
          </cell>
        </row>
        <row r="94">
          <cell r="M94" t="str">
            <v>№ 1</v>
          </cell>
          <cell r="AB94" t="str">
            <v>кВ</v>
          </cell>
          <cell r="AD94" t="str">
            <v>35/10</v>
          </cell>
        </row>
        <row r="95">
          <cell r="M95" t="str">
            <v>Эммаус</v>
          </cell>
          <cell r="AB95" t="str">
            <v>кВ</v>
          </cell>
          <cell r="AD95" t="str">
            <v>35/10</v>
          </cell>
        </row>
        <row r="96">
          <cell r="M96" t="str">
            <v>№ 1</v>
          </cell>
          <cell r="AB96" t="str">
            <v>кВ</v>
          </cell>
          <cell r="AD96" t="str">
            <v>35/10</v>
          </cell>
        </row>
        <row r="97">
          <cell r="M97" t="str">
            <v>Радуга</v>
          </cell>
          <cell r="AB97" t="str">
            <v>кВ</v>
          </cell>
          <cell r="AD97" t="str">
            <v>110/35/10</v>
          </cell>
        </row>
        <row r="98">
          <cell r="M98" t="str">
            <v>Кушалино</v>
          </cell>
          <cell r="AB98" t="str">
            <v>кВ</v>
          </cell>
          <cell r="AD98" t="str">
            <v>35/10</v>
          </cell>
        </row>
        <row r="99">
          <cell r="M99" t="str">
            <v>Борки</v>
          </cell>
          <cell r="AB99" t="str">
            <v>кВ</v>
          </cell>
          <cell r="AD99" t="str">
            <v>110/35/10</v>
          </cell>
        </row>
        <row r="100">
          <cell r="M100" t="str">
            <v>№ 1</v>
          </cell>
          <cell r="AB100" t="str">
            <v>кВ</v>
          </cell>
          <cell r="AD100" t="str">
            <v>35/10</v>
          </cell>
        </row>
        <row r="101">
          <cell r="M101" t="str">
            <v>Гришкино</v>
          </cell>
          <cell r="AB101" t="str">
            <v>кВ</v>
          </cell>
          <cell r="AD101" t="str">
            <v>35/10</v>
          </cell>
        </row>
        <row r="102">
          <cell r="M102" t="str">
            <v>Гришкино</v>
          </cell>
          <cell r="AB102" t="str">
            <v>кВ</v>
          </cell>
          <cell r="AD102" t="str">
            <v>35/10</v>
          </cell>
        </row>
        <row r="103">
          <cell r="M103" t="str">
            <v>Гришкино</v>
          </cell>
          <cell r="AB103" t="str">
            <v>кВ</v>
          </cell>
          <cell r="AD103" t="str">
            <v>35/10</v>
          </cell>
        </row>
        <row r="104">
          <cell r="M104" t="str">
            <v>Гришкино</v>
          </cell>
          <cell r="AB104" t="str">
            <v>кВ</v>
          </cell>
          <cell r="AD104" t="str">
            <v>35/10</v>
          </cell>
        </row>
        <row r="105">
          <cell r="M105" t="str">
            <v>№ 1</v>
          </cell>
          <cell r="AB105" t="str">
            <v>кВ</v>
          </cell>
          <cell r="AD105" t="str">
            <v>35/10</v>
          </cell>
        </row>
        <row r="106">
          <cell r="M106" t="str">
            <v>Неклюдово</v>
          </cell>
          <cell r="AB106" t="str">
            <v>кВ</v>
          </cell>
          <cell r="AD106" t="str">
            <v>35/10</v>
          </cell>
        </row>
        <row r="107">
          <cell r="M107" t="str">
            <v>Гришкино</v>
          </cell>
          <cell r="AB107" t="str">
            <v>кВ</v>
          </cell>
          <cell r="AD107" t="str">
            <v>35/10</v>
          </cell>
        </row>
        <row r="108">
          <cell r="M108" t="str">
            <v>№ 1</v>
          </cell>
          <cell r="AB108" t="str">
            <v>кВ</v>
          </cell>
          <cell r="AD108" t="str">
            <v>35/10</v>
          </cell>
        </row>
        <row r="109">
          <cell r="M109" t="str">
            <v>Сукромны</v>
          </cell>
          <cell r="AB109" t="str">
            <v>кВ</v>
          </cell>
          <cell r="AD109" t="str">
            <v>35/10</v>
          </cell>
        </row>
        <row r="110">
          <cell r="M110" t="str">
            <v>№ 1</v>
          </cell>
          <cell r="AB110" t="str">
            <v>кВ</v>
          </cell>
          <cell r="AD110" t="str">
            <v>35/10</v>
          </cell>
        </row>
        <row r="111">
          <cell r="M111" t="str">
            <v>№ 1</v>
          </cell>
          <cell r="AB111" t="str">
            <v>кВ</v>
          </cell>
          <cell r="AD111" t="str">
            <v>35/10</v>
          </cell>
        </row>
        <row r="112">
          <cell r="M112" t="str">
            <v>№ 1</v>
          </cell>
          <cell r="AB112" t="str">
            <v>кВ</v>
          </cell>
          <cell r="AD112" t="str">
            <v>35/10</v>
          </cell>
        </row>
        <row r="113">
          <cell r="M113" t="str">
            <v>№ 1</v>
          </cell>
          <cell r="AB113" t="str">
            <v>кВ</v>
          </cell>
          <cell r="AD113" t="str">
            <v>35/10</v>
          </cell>
        </row>
        <row r="114">
          <cell r="M114" t="str">
            <v>№ 1</v>
          </cell>
          <cell r="AB114" t="str">
            <v>кВ</v>
          </cell>
          <cell r="AD114" t="str">
            <v>35/10</v>
          </cell>
        </row>
        <row r="115">
          <cell r="M115" t="str">
            <v>№ 1</v>
          </cell>
          <cell r="AB115" t="str">
            <v>кВ</v>
          </cell>
          <cell r="AD115" t="str">
            <v>35/10</v>
          </cell>
        </row>
        <row r="116">
          <cell r="M116" t="str">
            <v>Рамешки</v>
          </cell>
          <cell r="AB116" t="str">
            <v>кВ</v>
          </cell>
          <cell r="AD116" t="str">
            <v>110/35/10</v>
          </cell>
        </row>
        <row r="117">
          <cell r="M117" t="str">
            <v>№ 1</v>
          </cell>
          <cell r="AB117" t="str">
            <v>кВ</v>
          </cell>
          <cell r="AD117" t="str">
            <v>35/10</v>
          </cell>
        </row>
        <row r="118">
          <cell r="M118" t="str">
            <v>№ 1</v>
          </cell>
          <cell r="AB118" t="str">
            <v>кВ</v>
          </cell>
          <cell r="AD118" t="str">
            <v>35/10</v>
          </cell>
        </row>
        <row r="119">
          <cell r="M119" t="str">
            <v>Безбородово</v>
          </cell>
          <cell r="AB119" t="str">
            <v>кВ</v>
          </cell>
          <cell r="AD119" t="str">
            <v>110/35/6</v>
          </cell>
        </row>
        <row r="120">
          <cell r="M120" t="str">
            <v>Гришкино</v>
          </cell>
          <cell r="AB120" t="str">
            <v>кВ</v>
          </cell>
          <cell r="AD120" t="str">
            <v>35/10</v>
          </cell>
        </row>
        <row r="121">
          <cell r="M121" t="str">
            <v>Даниловское</v>
          </cell>
          <cell r="AB121" t="str">
            <v>кВ</v>
          </cell>
          <cell r="AD121" t="str">
            <v>35/6</v>
          </cell>
        </row>
        <row r="122">
          <cell r="M122" t="str">
            <v>Неклюдово</v>
          </cell>
          <cell r="AB122" t="str">
            <v>кВ</v>
          </cell>
          <cell r="AD122" t="str">
            <v>35/10</v>
          </cell>
        </row>
        <row r="123">
          <cell r="M123" t="str">
            <v>Белый городок 35</v>
          </cell>
          <cell r="AB123" t="str">
            <v>кВ</v>
          </cell>
          <cell r="AD123" t="str">
            <v>35/6</v>
          </cell>
        </row>
        <row r="124">
          <cell r="M124" t="str">
            <v>Мамулино</v>
          </cell>
          <cell r="AB124" t="str">
            <v>кВ</v>
          </cell>
          <cell r="AD124" t="str">
            <v>110/10</v>
          </cell>
        </row>
        <row r="125">
          <cell r="M125" t="str">
            <v>Неклюдово</v>
          </cell>
          <cell r="AB125" t="str">
            <v>кВ</v>
          </cell>
          <cell r="AD125" t="str">
            <v>35/10</v>
          </cell>
        </row>
        <row r="126">
          <cell r="M126" t="str">
            <v>Клешнево</v>
          </cell>
          <cell r="AB126" t="str">
            <v>кВ</v>
          </cell>
          <cell r="AD126" t="str">
            <v>35/10</v>
          </cell>
        </row>
        <row r="127">
          <cell r="M127" t="str">
            <v>Городня</v>
          </cell>
          <cell r="AB127" t="str">
            <v>кВ</v>
          </cell>
          <cell r="AD127" t="str">
            <v>35/10</v>
          </cell>
        </row>
        <row r="128">
          <cell r="M128" t="str">
            <v>№ 1</v>
          </cell>
          <cell r="AB128" t="str">
            <v>кВ</v>
          </cell>
          <cell r="AD128" t="str">
            <v>35/10</v>
          </cell>
        </row>
        <row r="129">
          <cell r="M129" t="str">
            <v>Неклюдово</v>
          </cell>
          <cell r="AB129" t="str">
            <v>кВ</v>
          </cell>
          <cell r="AD129" t="str">
            <v>35/10</v>
          </cell>
        </row>
        <row r="130">
          <cell r="M130" t="str">
            <v>Лисицкий бор</v>
          </cell>
          <cell r="AB130" t="str">
            <v>кВ</v>
          </cell>
          <cell r="AD130" t="str">
            <v>35/6</v>
          </cell>
        </row>
        <row r="131">
          <cell r="M131" t="str">
            <v>Беле-кушаль</v>
          </cell>
          <cell r="AB131" t="str">
            <v>кВ</v>
          </cell>
          <cell r="AD131" t="str">
            <v>35/10</v>
          </cell>
        </row>
        <row r="132">
          <cell r="M132" t="str">
            <v>Неклюдово</v>
          </cell>
          <cell r="AB132" t="str">
            <v>кВ</v>
          </cell>
          <cell r="AD132" t="str">
            <v>35/10</v>
          </cell>
        </row>
        <row r="133">
          <cell r="M133" t="str">
            <v>ЦДТ</v>
          </cell>
          <cell r="AB133" t="str">
            <v>кВ</v>
          </cell>
          <cell r="AD133" t="str">
            <v>35/10</v>
          </cell>
        </row>
        <row r="134">
          <cell r="M134" t="str">
            <v>Лисицкий бор</v>
          </cell>
          <cell r="AB134" t="str">
            <v>кВ</v>
          </cell>
          <cell r="AD134" t="str">
            <v>35/6</v>
          </cell>
        </row>
        <row r="135">
          <cell r="M135" t="str">
            <v>Лисицкий бор</v>
          </cell>
          <cell r="AB135" t="str">
            <v>кВ</v>
          </cell>
          <cell r="AD135" t="str">
            <v>35/6</v>
          </cell>
        </row>
        <row r="136">
          <cell r="M136" t="str">
            <v>Лисицкий бор</v>
          </cell>
          <cell r="AB136" t="str">
            <v>кВ</v>
          </cell>
          <cell r="AD136" t="str">
            <v>35/6</v>
          </cell>
        </row>
        <row r="137">
          <cell r="M137" t="str">
            <v>Мамулино</v>
          </cell>
          <cell r="AB137" t="str">
            <v>кВ</v>
          </cell>
          <cell r="AD137" t="str">
            <v>110/10</v>
          </cell>
        </row>
        <row r="138">
          <cell r="M138" t="str">
            <v>Даниловское</v>
          </cell>
          <cell r="AB138" t="str">
            <v>кВ</v>
          </cell>
          <cell r="AD138" t="str">
            <v>35/6</v>
          </cell>
        </row>
        <row r="139">
          <cell r="M139" t="str">
            <v>№ 1</v>
          </cell>
          <cell r="AB139" t="str">
            <v>кВ</v>
          </cell>
          <cell r="AD139" t="str">
            <v>35/10</v>
          </cell>
        </row>
        <row r="140">
          <cell r="M140" t="str">
            <v>Лисицкий бор</v>
          </cell>
          <cell r="AB140" t="str">
            <v>кВ</v>
          </cell>
          <cell r="AD140" t="str">
            <v>35/6</v>
          </cell>
        </row>
        <row r="141">
          <cell r="M141" t="str">
            <v>№ 1</v>
          </cell>
          <cell r="AB141" t="str">
            <v>кВ</v>
          </cell>
          <cell r="AD141" t="str">
            <v>35/10</v>
          </cell>
        </row>
        <row r="142">
          <cell r="M142" t="str">
            <v>№ 1</v>
          </cell>
          <cell r="AB142" t="str">
            <v>кВ</v>
          </cell>
          <cell r="AD142" t="str">
            <v>35/10</v>
          </cell>
        </row>
        <row r="143">
          <cell r="M143" t="str">
            <v>№ 1</v>
          </cell>
          <cell r="AB143" t="str">
            <v>кВ</v>
          </cell>
          <cell r="AD143" t="str">
            <v>35/10</v>
          </cell>
        </row>
        <row r="144">
          <cell r="M144" t="str">
            <v>№ 1</v>
          </cell>
          <cell r="AB144" t="str">
            <v>кВ</v>
          </cell>
          <cell r="AD144" t="str">
            <v>35/10</v>
          </cell>
        </row>
        <row r="145">
          <cell r="M145" t="str">
            <v>№ 1</v>
          </cell>
          <cell r="AB145" t="str">
            <v>кВ</v>
          </cell>
          <cell r="AD145" t="str">
            <v>35/10</v>
          </cell>
        </row>
        <row r="146">
          <cell r="M146" t="str">
            <v>№ 16 (Суховерково)</v>
          </cell>
          <cell r="AB146" t="str">
            <v>кВ</v>
          </cell>
          <cell r="AD146" t="str">
            <v>35/10/6</v>
          </cell>
        </row>
        <row r="147">
          <cell r="M147" t="str">
            <v>№ 10</v>
          </cell>
          <cell r="AB147" t="str">
            <v>кВ</v>
          </cell>
          <cell r="AD147" t="str">
            <v>35/6</v>
          </cell>
        </row>
        <row r="148">
          <cell r="M148" t="str">
            <v>№ 1</v>
          </cell>
          <cell r="AB148" t="str">
            <v>кВ</v>
          </cell>
          <cell r="AD148" t="str">
            <v>35/10</v>
          </cell>
        </row>
        <row r="149">
          <cell r="M149" t="str">
            <v>Белый городок 35</v>
          </cell>
          <cell r="AB149" t="str">
            <v>кВ</v>
          </cell>
          <cell r="AD149" t="str">
            <v>35/6</v>
          </cell>
        </row>
        <row r="150">
          <cell r="M150" t="str">
            <v>№ 1</v>
          </cell>
          <cell r="AB150" t="str">
            <v>кВ</v>
          </cell>
          <cell r="AD150" t="str">
            <v>35/10</v>
          </cell>
        </row>
        <row r="151">
          <cell r="M151" t="str">
            <v>№ 1</v>
          </cell>
          <cell r="AB151" t="str">
            <v>кВ</v>
          </cell>
          <cell r="AD151" t="str">
            <v>35/10</v>
          </cell>
        </row>
        <row r="152">
          <cell r="M152" t="str">
            <v>№ 1</v>
          </cell>
          <cell r="AB152" t="str">
            <v>кВ</v>
          </cell>
          <cell r="AD152" t="str">
            <v>35/10</v>
          </cell>
        </row>
        <row r="153">
          <cell r="M153" t="str">
            <v>№ 1</v>
          </cell>
          <cell r="AB153" t="str">
            <v>кВ</v>
          </cell>
          <cell r="AD153" t="str">
            <v>35/10</v>
          </cell>
        </row>
        <row r="154">
          <cell r="M154" t="str">
            <v>№ 1</v>
          </cell>
          <cell r="AB154" t="str">
            <v>кВ</v>
          </cell>
          <cell r="AD154" t="str">
            <v>35/10</v>
          </cell>
        </row>
        <row r="155">
          <cell r="M155" t="str">
            <v>№ 1</v>
          </cell>
          <cell r="AB155" t="str">
            <v>кВ</v>
          </cell>
          <cell r="AD155" t="str">
            <v>35/10</v>
          </cell>
        </row>
        <row r="156">
          <cell r="M156" t="str">
            <v>№ 1</v>
          </cell>
          <cell r="AB156" t="str">
            <v>кВ</v>
          </cell>
          <cell r="AD156" t="str">
            <v>35/10</v>
          </cell>
        </row>
        <row r="157">
          <cell r="M157" t="str">
            <v>№ 1</v>
          </cell>
          <cell r="AB157" t="str">
            <v>кВ</v>
          </cell>
          <cell r="AD157" t="str">
            <v>35/10</v>
          </cell>
        </row>
        <row r="158">
          <cell r="M158" t="str">
            <v>№ 1</v>
          </cell>
          <cell r="AB158" t="str">
            <v>кВ</v>
          </cell>
          <cell r="AD158" t="str">
            <v>35/10</v>
          </cell>
        </row>
        <row r="159">
          <cell r="M159" t="str">
            <v>Поплавинец</v>
          </cell>
          <cell r="AB159" t="str">
            <v>кВ</v>
          </cell>
          <cell r="AD159" t="str">
            <v>110/35/10</v>
          </cell>
        </row>
        <row r="160">
          <cell r="M160" t="str">
            <v>Селихово Кон.35/10</v>
          </cell>
          <cell r="AB160" t="str">
            <v>кВ</v>
          </cell>
          <cell r="AD160" t="str">
            <v>35/10</v>
          </cell>
        </row>
        <row r="161">
          <cell r="M161" t="str">
            <v>Городок</v>
          </cell>
          <cell r="AB161" t="str">
            <v>кВ</v>
          </cell>
          <cell r="AD161" t="str">
            <v>35/6</v>
          </cell>
        </row>
        <row r="162">
          <cell r="M162" t="str">
            <v>Южная</v>
          </cell>
          <cell r="AB162" t="str">
            <v>кВ</v>
          </cell>
          <cell r="AD162" t="str">
            <v>110/35/10</v>
          </cell>
        </row>
        <row r="163">
          <cell r="M163" t="str">
            <v>Северная</v>
          </cell>
          <cell r="AB163" t="str">
            <v>кВ</v>
          </cell>
          <cell r="AD163" t="str">
            <v>110/35/10</v>
          </cell>
        </row>
        <row r="164">
          <cell r="M164" t="str">
            <v>Каликино</v>
          </cell>
          <cell r="AB164" t="str">
            <v>кВ</v>
          </cell>
          <cell r="AD164" t="str">
            <v>35/6</v>
          </cell>
        </row>
        <row r="165">
          <cell r="M165" t="str">
            <v>Тургиново</v>
          </cell>
          <cell r="AB165" t="str">
            <v>кВ</v>
          </cell>
          <cell r="AD165" t="str">
            <v>35/10</v>
          </cell>
        </row>
        <row r="166">
          <cell r="M166" t="str">
            <v>Эммаус</v>
          </cell>
          <cell r="AB166" t="str">
            <v>кВ</v>
          </cell>
          <cell r="AD166" t="str">
            <v>35/10</v>
          </cell>
        </row>
        <row r="167">
          <cell r="M167" t="str">
            <v>Мокшино</v>
          </cell>
          <cell r="AB167" t="str">
            <v>кВ</v>
          </cell>
          <cell r="AD167" t="str">
            <v>35/10</v>
          </cell>
        </row>
        <row r="168">
          <cell r="M168" t="str">
            <v>Гришкино</v>
          </cell>
          <cell r="AB168" t="str">
            <v>кВ</v>
          </cell>
          <cell r="AD168" t="str">
            <v>35/10</v>
          </cell>
        </row>
        <row r="169">
          <cell r="M169" t="str">
            <v>Красный луч</v>
          </cell>
          <cell r="AB169" t="str">
            <v>кВ</v>
          </cell>
          <cell r="AD169" t="str">
            <v>35/6</v>
          </cell>
        </row>
        <row r="170">
          <cell r="M170" t="str">
            <v>Гришкино</v>
          </cell>
          <cell r="AB170" t="str">
            <v>кВ</v>
          </cell>
          <cell r="AD170" t="str">
            <v>35/10</v>
          </cell>
        </row>
        <row r="171">
          <cell r="M171" t="str">
            <v>Тургиново</v>
          </cell>
          <cell r="AB171" t="str">
            <v>кВ</v>
          </cell>
          <cell r="AD171" t="str">
            <v>35/10</v>
          </cell>
        </row>
        <row r="172">
          <cell r="M172" t="str">
            <v>Юрьево-Девичье</v>
          </cell>
          <cell r="AB172" t="str">
            <v>кВ</v>
          </cell>
          <cell r="AD172" t="str">
            <v>35/10</v>
          </cell>
        </row>
        <row r="173">
          <cell r="M173" t="str">
            <v>Стекловолокно</v>
          </cell>
          <cell r="AB173" t="str">
            <v>кВ</v>
          </cell>
          <cell r="AD173" t="str">
            <v>35/6</v>
          </cell>
        </row>
        <row r="174">
          <cell r="M174" t="str">
            <v>Эммаус</v>
          </cell>
          <cell r="AB174" t="str">
            <v>кВ</v>
          </cell>
          <cell r="AD174" t="str">
            <v>35/10</v>
          </cell>
        </row>
        <row r="175">
          <cell r="M175" t="str">
            <v>№ 1</v>
          </cell>
          <cell r="AB175" t="str">
            <v>кВ</v>
          </cell>
          <cell r="AD175" t="str">
            <v>35/10</v>
          </cell>
        </row>
        <row r="176">
          <cell r="M176" t="str">
            <v>Гришкино</v>
          </cell>
          <cell r="AB176" t="str">
            <v>кВ</v>
          </cell>
          <cell r="AD176" t="str">
            <v>35/10</v>
          </cell>
        </row>
        <row r="177">
          <cell r="M177" t="str">
            <v>Эммаус</v>
          </cell>
          <cell r="AB177" t="str">
            <v>кВ</v>
          </cell>
          <cell r="AD177" t="str">
            <v>35/10</v>
          </cell>
        </row>
        <row r="178">
          <cell r="M178" t="str">
            <v>№ 9</v>
          </cell>
          <cell r="AB178" t="str">
            <v>кВ</v>
          </cell>
          <cell r="AD178" t="str">
            <v>35/10/6</v>
          </cell>
        </row>
        <row r="179">
          <cell r="M179" t="str">
            <v>Рамешки</v>
          </cell>
          <cell r="AB179" t="str">
            <v>кВ</v>
          </cell>
          <cell r="AD179" t="str">
            <v>110/35/10</v>
          </cell>
        </row>
        <row r="180">
          <cell r="M180" t="str">
            <v>Выползово</v>
          </cell>
          <cell r="AB180" t="str">
            <v>кВ</v>
          </cell>
          <cell r="AD180" t="str">
            <v>110/35/10</v>
          </cell>
        </row>
        <row r="181">
          <cell r="M181" t="str">
            <v>Гришкино</v>
          </cell>
          <cell r="AB181" t="str">
            <v>кВ</v>
          </cell>
          <cell r="AD181" t="str">
            <v>35/10</v>
          </cell>
        </row>
        <row r="182">
          <cell r="M182" t="str">
            <v>Выползово</v>
          </cell>
          <cell r="AB182" t="str">
            <v>кВ</v>
          </cell>
          <cell r="AD182" t="str">
            <v>110/35/10</v>
          </cell>
        </row>
        <row r="183">
          <cell r="M183" t="str">
            <v>Выползово</v>
          </cell>
          <cell r="AB183" t="str">
            <v>кВ</v>
          </cell>
          <cell r="AD183" t="str">
            <v>110/35/10</v>
          </cell>
        </row>
        <row r="184">
          <cell r="M184" t="str">
            <v>Селигер</v>
          </cell>
          <cell r="AB184" t="str">
            <v>кВ</v>
          </cell>
          <cell r="AD184" t="str">
            <v>35/10</v>
          </cell>
        </row>
        <row r="185">
          <cell r="M185" t="str">
            <v>Медное</v>
          </cell>
          <cell r="AB185" t="str">
            <v>кВ</v>
          </cell>
          <cell r="AD185" t="str">
            <v>35/10</v>
          </cell>
        </row>
        <row r="186">
          <cell r="M186" t="str">
            <v>Лисицкий бор</v>
          </cell>
          <cell r="AB186" t="str">
            <v>кВ</v>
          </cell>
          <cell r="AD186" t="str">
            <v>35/6</v>
          </cell>
        </row>
        <row r="187">
          <cell r="M187" t="str">
            <v>Будово</v>
          </cell>
          <cell r="AB187" t="str">
            <v>кВ</v>
          </cell>
          <cell r="AD187" t="str">
            <v>35/10</v>
          </cell>
        </row>
        <row r="188">
          <cell r="M188" t="str">
            <v>Красный луч</v>
          </cell>
          <cell r="AB188" t="str">
            <v>кВ</v>
          </cell>
          <cell r="AD188" t="str">
            <v>35/6</v>
          </cell>
        </row>
        <row r="189">
          <cell r="M189" t="str">
            <v>Мамулино</v>
          </cell>
          <cell r="AB189" t="str">
            <v>кВ</v>
          </cell>
          <cell r="AD189" t="str">
            <v>110/10</v>
          </cell>
        </row>
        <row r="190">
          <cell r="M190" t="str">
            <v>Карачарово</v>
          </cell>
          <cell r="AB190" t="str">
            <v>кВ</v>
          </cell>
          <cell r="AD190" t="str">
            <v>35/6</v>
          </cell>
        </row>
        <row r="191">
          <cell r="M191" t="str">
            <v>№ 16 (Суховерково)</v>
          </cell>
          <cell r="AB191" t="str">
            <v>кВ</v>
          </cell>
          <cell r="AD191" t="str">
            <v>35/10/6</v>
          </cell>
        </row>
        <row r="192">
          <cell r="M192" t="str">
            <v>Гришкино</v>
          </cell>
          <cell r="AB192" t="str">
            <v>кВ</v>
          </cell>
          <cell r="AD192" t="str">
            <v>35/10</v>
          </cell>
        </row>
        <row r="193">
          <cell r="M193" t="str">
            <v>Заднее Поле</v>
          </cell>
          <cell r="AB193" t="str">
            <v>кВ</v>
          </cell>
          <cell r="AD193" t="str">
            <v>110/35/10</v>
          </cell>
        </row>
        <row r="194">
          <cell r="M194" t="str">
            <v>Карачарово</v>
          </cell>
          <cell r="AB194" t="str">
            <v>кВ</v>
          </cell>
          <cell r="AD194" t="str">
            <v>35/6</v>
          </cell>
        </row>
        <row r="195">
          <cell r="M195" t="str">
            <v>Красный луч</v>
          </cell>
          <cell r="AB195" t="str">
            <v>кВ</v>
          </cell>
          <cell r="AD195" t="str">
            <v>35/6</v>
          </cell>
        </row>
        <row r="196">
          <cell r="M196" t="str">
            <v>Селигер</v>
          </cell>
          <cell r="AB196" t="str">
            <v>кВ</v>
          </cell>
          <cell r="AD196" t="str">
            <v>35/10</v>
          </cell>
        </row>
        <row r="197">
          <cell r="M197" t="str">
            <v>Изоплит</v>
          </cell>
          <cell r="AB197" t="str">
            <v>кВ</v>
          </cell>
          <cell r="AD197" t="str">
            <v>35/10</v>
          </cell>
        </row>
        <row r="198">
          <cell r="M198" t="str">
            <v>Чамерово</v>
          </cell>
          <cell r="AB198" t="str">
            <v>кВ</v>
          </cell>
          <cell r="AD198" t="str">
            <v>35/10</v>
          </cell>
        </row>
        <row r="199">
          <cell r="M199" t="str">
            <v>№ 16 (Суховерково)</v>
          </cell>
          <cell r="AB199" t="str">
            <v>кВ</v>
          </cell>
          <cell r="AD199" t="str">
            <v>35/10/6</v>
          </cell>
        </row>
        <row r="200">
          <cell r="M200" t="str">
            <v>Великий Октябрь</v>
          </cell>
          <cell r="AB200" t="str">
            <v>кВ</v>
          </cell>
          <cell r="AD200" t="str">
            <v>35/6</v>
          </cell>
        </row>
        <row r="201">
          <cell r="M201" t="str">
            <v>Княжьи Горы</v>
          </cell>
          <cell r="AB201" t="str">
            <v>кВ</v>
          </cell>
          <cell r="AD201" t="str">
            <v>35/10</v>
          </cell>
        </row>
        <row r="202">
          <cell r="M202" t="str">
            <v>Тургиново</v>
          </cell>
          <cell r="AB202" t="str">
            <v>кВ</v>
          </cell>
          <cell r="AD202" t="str">
            <v>35/10</v>
          </cell>
        </row>
        <row r="203">
          <cell r="M203" t="str">
            <v>Тургиново</v>
          </cell>
          <cell r="AB203" t="str">
            <v>кВ</v>
          </cell>
          <cell r="AD203" t="str">
            <v>35/10</v>
          </cell>
        </row>
        <row r="204">
          <cell r="M204" t="str">
            <v>Тургиново</v>
          </cell>
          <cell r="AB204" t="str">
            <v>кВ</v>
          </cell>
          <cell r="AD204" t="str">
            <v>35/10</v>
          </cell>
        </row>
        <row r="205">
          <cell r="M205" t="str">
            <v>Копачево</v>
          </cell>
          <cell r="AB205" t="str">
            <v>кВ</v>
          </cell>
          <cell r="AD205" t="str">
            <v>35/10</v>
          </cell>
        </row>
        <row r="206">
          <cell r="M206" t="str">
            <v>Савватьево</v>
          </cell>
          <cell r="AB206" t="str">
            <v>кВ</v>
          </cell>
          <cell r="AD206" t="str">
            <v>35/10</v>
          </cell>
        </row>
        <row r="207">
          <cell r="M207" t="str">
            <v>Медное</v>
          </cell>
          <cell r="AB207" t="str">
            <v>кВ</v>
          </cell>
          <cell r="AD207" t="str">
            <v>35/10</v>
          </cell>
        </row>
        <row r="208">
          <cell r="M208" t="str">
            <v>Рождество</v>
          </cell>
          <cell r="AB208" t="str">
            <v>кВ</v>
          </cell>
          <cell r="AD208" t="str">
            <v>35/10</v>
          </cell>
        </row>
        <row r="209">
          <cell r="M209" t="str">
            <v>Гришкино</v>
          </cell>
          <cell r="AB209" t="str">
            <v>кВ</v>
          </cell>
          <cell r="AD209" t="str">
            <v>35/10</v>
          </cell>
        </row>
        <row r="210">
          <cell r="M210" t="str">
            <v>Стекловолокно</v>
          </cell>
          <cell r="AB210" t="str">
            <v>кВ</v>
          </cell>
          <cell r="AD210" t="str">
            <v>35/6</v>
          </cell>
        </row>
        <row r="211">
          <cell r="M211" t="str">
            <v>Мамулино</v>
          </cell>
          <cell r="AB211" t="str">
            <v>кВ</v>
          </cell>
          <cell r="AD211" t="str">
            <v>110/10</v>
          </cell>
        </row>
        <row r="212">
          <cell r="M212" t="str">
            <v>Гришкино</v>
          </cell>
          <cell r="AB212" t="str">
            <v>кВ</v>
          </cell>
          <cell r="AD212" t="str">
            <v>35/10</v>
          </cell>
        </row>
        <row r="213">
          <cell r="M213" t="str">
            <v>№ 1</v>
          </cell>
          <cell r="AB213" t="str">
            <v>кВ</v>
          </cell>
          <cell r="AD213" t="str">
            <v>35/10</v>
          </cell>
        </row>
        <row r="214">
          <cell r="M214" t="str">
            <v>Простор</v>
          </cell>
          <cell r="AB214" t="str">
            <v>кВ</v>
          </cell>
          <cell r="AD214" t="str">
            <v>110/35/10</v>
          </cell>
        </row>
        <row r="215">
          <cell r="M215" t="str">
            <v>Дмитрова Гора</v>
          </cell>
          <cell r="AB215" t="str">
            <v>кВ</v>
          </cell>
          <cell r="AD215" t="str">
            <v>35/10</v>
          </cell>
        </row>
        <row r="216">
          <cell r="M216" t="str">
            <v>№ 9</v>
          </cell>
          <cell r="AB216" t="str">
            <v>кВ</v>
          </cell>
          <cell r="AD216" t="str">
            <v>35/10/6</v>
          </cell>
        </row>
        <row r="217">
          <cell r="M217" t="str">
            <v>Пено</v>
          </cell>
          <cell r="AB217" t="str">
            <v>кВ</v>
          </cell>
          <cell r="AD217" t="str">
            <v>110/10</v>
          </cell>
        </row>
        <row r="218">
          <cell r="M218" t="str">
            <v>Высокое</v>
          </cell>
          <cell r="AB218" t="str">
            <v>кВ</v>
          </cell>
          <cell r="AD218" t="str">
            <v>35/10</v>
          </cell>
        </row>
        <row r="219">
          <cell r="M219" t="str">
            <v>Пено</v>
          </cell>
          <cell r="AB219" t="str">
            <v>кВ</v>
          </cell>
          <cell r="AD219" t="str">
            <v>110/10</v>
          </cell>
        </row>
        <row r="220">
          <cell r="M220" t="str">
            <v>№ 1</v>
          </cell>
          <cell r="AB220" t="str">
            <v>кВ</v>
          </cell>
          <cell r="AD220" t="str">
            <v>35/10</v>
          </cell>
        </row>
        <row r="221">
          <cell r="M221" t="str">
            <v>Удомля</v>
          </cell>
          <cell r="AB221" t="str">
            <v>кВ</v>
          </cell>
          <cell r="AD221" t="str">
            <v>110/35/10</v>
          </cell>
        </row>
        <row r="222">
          <cell r="M222" t="str">
            <v>Медное</v>
          </cell>
          <cell r="AB222" t="str">
            <v>кВ</v>
          </cell>
          <cell r="AD222" t="str">
            <v>35/10</v>
          </cell>
        </row>
        <row r="223">
          <cell r="M223" t="str">
            <v>Медное</v>
          </cell>
          <cell r="AB223" t="str">
            <v>кВ</v>
          </cell>
          <cell r="AD223" t="str">
            <v>35/10</v>
          </cell>
        </row>
        <row r="224">
          <cell r="M224" t="str">
            <v>№ 1</v>
          </cell>
          <cell r="AB224" t="str">
            <v>кВ</v>
          </cell>
          <cell r="AD224" t="str">
            <v>35/10</v>
          </cell>
        </row>
        <row r="225">
          <cell r="M225" t="str">
            <v>Осташков</v>
          </cell>
          <cell r="AB225" t="str">
            <v>кВ</v>
          </cell>
          <cell r="AD225" t="str">
            <v>110/35/10</v>
          </cell>
        </row>
        <row r="226">
          <cell r="M226" t="str">
            <v>Химинститут</v>
          </cell>
          <cell r="AB226" t="str">
            <v>кВ</v>
          </cell>
          <cell r="AD226" t="str">
            <v>110/10</v>
          </cell>
        </row>
        <row r="227">
          <cell r="M227" t="str">
            <v>Тургиново</v>
          </cell>
          <cell r="AB227" t="str">
            <v>кВ</v>
          </cell>
          <cell r="AD227" t="str">
            <v>35/10</v>
          </cell>
        </row>
        <row r="228">
          <cell r="M228" t="str">
            <v>Селигер</v>
          </cell>
          <cell r="AB228" t="str">
            <v>кВ</v>
          </cell>
          <cell r="AD228" t="str">
            <v>35/10</v>
          </cell>
        </row>
        <row r="229">
          <cell r="M229" t="str">
            <v>Сахарово</v>
          </cell>
          <cell r="AB229" t="str">
            <v>кВ</v>
          </cell>
          <cell r="AD229" t="str">
            <v>35/10</v>
          </cell>
        </row>
        <row r="230">
          <cell r="M230" t="str">
            <v>Сукромля 35/10</v>
          </cell>
          <cell r="AB230" t="str">
            <v>кВ</v>
          </cell>
          <cell r="AD230" t="str">
            <v>35/10</v>
          </cell>
        </row>
        <row r="231">
          <cell r="M231" t="str">
            <v>Мокшино</v>
          </cell>
          <cell r="AB231" t="str">
            <v>кВ</v>
          </cell>
          <cell r="AD231" t="str">
            <v>35/10</v>
          </cell>
        </row>
        <row r="232">
          <cell r="M232" t="str">
            <v>Мокшино</v>
          </cell>
          <cell r="AB232" t="str">
            <v>кВ</v>
          </cell>
          <cell r="AD232" t="str">
            <v>35/10</v>
          </cell>
        </row>
        <row r="233">
          <cell r="M233" t="str">
            <v>Мокшино</v>
          </cell>
          <cell r="AB233" t="str">
            <v>кВ</v>
          </cell>
          <cell r="AD233" t="str">
            <v>35/10</v>
          </cell>
        </row>
        <row r="234">
          <cell r="M234" t="str">
            <v>№ 9</v>
          </cell>
          <cell r="AB234" t="str">
            <v>кВ</v>
          </cell>
          <cell r="AD234" t="str">
            <v>35/10/6</v>
          </cell>
        </row>
        <row r="235">
          <cell r="M235" t="str">
            <v>Пролетарская</v>
          </cell>
          <cell r="AB235" t="str">
            <v>кВ</v>
          </cell>
          <cell r="AD235" t="str">
            <v>110/10</v>
          </cell>
        </row>
        <row r="236">
          <cell r="M236" t="str">
            <v>Рождество</v>
          </cell>
          <cell r="AB236" t="str">
            <v>кВ</v>
          </cell>
          <cell r="AD236" t="str">
            <v>35/10</v>
          </cell>
        </row>
        <row r="237">
          <cell r="M237" t="str">
            <v>Нагорское</v>
          </cell>
          <cell r="AB237" t="str">
            <v>кВ</v>
          </cell>
          <cell r="AD237" t="str">
            <v>35/10</v>
          </cell>
        </row>
        <row r="238">
          <cell r="M238" t="str">
            <v>Борки</v>
          </cell>
          <cell r="AB238" t="str">
            <v>кВ</v>
          </cell>
          <cell r="AD238" t="str">
            <v>110/35/10</v>
          </cell>
        </row>
        <row r="239">
          <cell r="M239" t="str">
            <v>№ 1</v>
          </cell>
          <cell r="AB239" t="str">
            <v>кВ</v>
          </cell>
          <cell r="AD239" t="str">
            <v>35/10</v>
          </cell>
        </row>
        <row r="240">
          <cell r="M240" t="str">
            <v>Савватьево</v>
          </cell>
          <cell r="AB240" t="str">
            <v>кВ</v>
          </cell>
          <cell r="AD240" t="str">
            <v>35/10</v>
          </cell>
        </row>
        <row r="241">
          <cell r="M241" t="str">
            <v>Золотиха</v>
          </cell>
          <cell r="AB241" t="str">
            <v>кВ</v>
          </cell>
          <cell r="AD241" t="str">
            <v>35/10</v>
          </cell>
        </row>
        <row r="242">
          <cell r="M242" t="str">
            <v>Химинститут</v>
          </cell>
          <cell r="AB242" t="str">
            <v>кВ</v>
          </cell>
          <cell r="AD242" t="str">
            <v>110/10</v>
          </cell>
        </row>
        <row r="243">
          <cell r="M243" t="str">
            <v>Куженкино</v>
          </cell>
          <cell r="AB243" t="str">
            <v>кВ</v>
          </cell>
          <cell r="AD243" t="str">
            <v>35/10</v>
          </cell>
        </row>
        <row r="244">
          <cell r="M244" t="str">
            <v>Плутково</v>
          </cell>
          <cell r="AB244" t="str">
            <v>кВ</v>
          </cell>
          <cell r="AD244" t="str">
            <v>35/10</v>
          </cell>
        </row>
        <row r="245">
          <cell r="M245" t="str">
            <v>Головино</v>
          </cell>
          <cell r="AB245" t="str">
            <v>кВ</v>
          </cell>
          <cell r="AD245" t="str">
            <v>35/10</v>
          </cell>
        </row>
        <row r="246">
          <cell r="M246" t="str">
            <v>Дятлово</v>
          </cell>
          <cell r="AB246" t="str">
            <v>кВ</v>
          </cell>
          <cell r="AD246" t="str">
            <v>35/6</v>
          </cell>
        </row>
        <row r="247">
          <cell r="M247" t="str">
            <v>Мокшино</v>
          </cell>
          <cell r="AB247" t="str">
            <v>кВ</v>
          </cell>
          <cell r="AD247" t="str">
            <v>35/10</v>
          </cell>
        </row>
        <row r="248">
          <cell r="M248" t="str">
            <v>Алешинка</v>
          </cell>
          <cell r="AB248" t="str">
            <v>кВ</v>
          </cell>
          <cell r="AD248" t="str">
            <v>110/35/10</v>
          </cell>
        </row>
        <row r="249">
          <cell r="M249" t="str">
            <v>Каликино</v>
          </cell>
          <cell r="AB249" t="str">
            <v>кВ</v>
          </cell>
          <cell r="AD249" t="str">
            <v>35/6</v>
          </cell>
        </row>
        <row r="250">
          <cell r="M250" t="str">
            <v>Вега</v>
          </cell>
          <cell r="AB250" t="str">
            <v>кВ</v>
          </cell>
          <cell r="AD250" t="str">
            <v>35/10</v>
          </cell>
        </row>
        <row r="251">
          <cell r="M251" t="str">
            <v>Труд</v>
          </cell>
          <cell r="AB251" t="str">
            <v>кВ</v>
          </cell>
          <cell r="AD251" t="str">
            <v>110/35/10</v>
          </cell>
        </row>
        <row r="252">
          <cell r="M252" t="str">
            <v>Нагорское</v>
          </cell>
          <cell r="AB252" t="str">
            <v>кВ</v>
          </cell>
          <cell r="AD252" t="str">
            <v>35/10</v>
          </cell>
        </row>
        <row r="253">
          <cell r="M253" t="str">
            <v>Рамешки</v>
          </cell>
          <cell r="AB253" t="str">
            <v>кВ</v>
          </cell>
          <cell r="AD253" t="str">
            <v>110/35/10</v>
          </cell>
        </row>
        <row r="254">
          <cell r="M254" t="str">
            <v>№ 1</v>
          </cell>
          <cell r="AB254" t="str">
            <v>кВ</v>
          </cell>
          <cell r="AD254" t="str">
            <v>35/10</v>
          </cell>
        </row>
        <row r="255">
          <cell r="M255" t="str">
            <v>№ 1</v>
          </cell>
          <cell r="AB255" t="str">
            <v>кВ</v>
          </cell>
          <cell r="AD255" t="str">
            <v>35/10</v>
          </cell>
        </row>
        <row r="256">
          <cell r="M256" t="str">
            <v>Карачарово</v>
          </cell>
          <cell r="AB256" t="str">
            <v>кВ</v>
          </cell>
          <cell r="AD256" t="str">
            <v>35/6</v>
          </cell>
        </row>
        <row r="257">
          <cell r="M257" t="str">
            <v>Мамулино</v>
          </cell>
          <cell r="AB257" t="str">
            <v>кВ</v>
          </cell>
          <cell r="AD257" t="str">
            <v>110/10</v>
          </cell>
        </row>
        <row r="258">
          <cell r="M258" t="str">
            <v>Гришкино</v>
          </cell>
          <cell r="AB258" t="str">
            <v>кВ</v>
          </cell>
          <cell r="AD258" t="str">
            <v>35/10</v>
          </cell>
        </row>
        <row r="259">
          <cell r="M259" t="str">
            <v>Мамулино</v>
          </cell>
          <cell r="AB259" t="str">
            <v>кВ</v>
          </cell>
          <cell r="AD259" t="str">
            <v>110/10</v>
          </cell>
        </row>
        <row r="260">
          <cell r="M260" t="str">
            <v>Мамулино</v>
          </cell>
          <cell r="AB260" t="str">
            <v>кВ</v>
          </cell>
          <cell r="AD260" t="str">
            <v>110/10</v>
          </cell>
        </row>
        <row r="261">
          <cell r="M261" t="str">
            <v>Мамулино</v>
          </cell>
          <cell r="AB261" t="str">
            <v>кВ</v>
          </cell>
          <cell r="AD261" t="str">
            <v>110/10</v>
          </cell>
        </row>
        <row r="262">
          <cell r="M262" t="str">
            <v>Мамулино</v>
          </cell>
          <cell r="AB262" t="str">
            <v>кВ</v>
          </cell>
          <cell r="AD262" t="str">
            <v>110/10</v>
          </cell>
        </row>
        <row r="263">
          <cell r="M263" t="str">
            <v>Мамулино</v>
          </cell>
          <cell r="AB263" t="str">
            <v>кВ</v>
          </cell>
          <cell r="AD263" t="str">
            <v>110/10</v>
          </cell>
        </row>
        <row r="264">
          <cell r="M264" t="str">
            <v>Мамулино</v>
          </cell>
          <cell r="AB264" t="str">
            <v>кВ</v>
          </cell>
          <cell r="AD264" t="str">
            <v>110/10</v>
          </cell>
        </row>
        <row r="265">
          <cell r="M265" t="str">
            <v>Алешинка</v>
          </cell>
          <cell r="AB265" t="str">
            <v>кВ</v>
          </cell>
          <cell r="AD265" t="str">
            <v>110/35/10</v>
          </cell>
        </row>
        <row r="266">
          <cell r="M266" t="str">
            <v>Городня</v>
          </cell>
          <cell r="AB266" t="str">
            <v>кВ</v>
          </cell>
          <cell r="AD266" t="str">
            <v>35/10</v>
          </cell>
        </row>
        <row r="267">
          <cell r="M267" t="str">
            <v>Алешинка</v>
          </cell>
          <cell r="AB267" t="str">
            <v>кВ</v>
          </cell>
          <cell r="AD267" t="str">
            <v>110/35/10</v>
          </cell>
        </row>
        <row r="268">
          <cell r="M268" t="str">
            <v>Дмитрова Гора</v>
          </cell>
          <cell r="AB268" t="str">
            <v>кВ</v>
          </cell>
          <cell r="AD268" t="str">
            <v>35/10</v>
          </cell>
        </row>
        <row r="269">
          <cell r="M269" t="str">
            <v>Беле-кушаль</v>
          </cell>
          <cell r="AB269" t="str">
            <v>кВ</v>
          </cell>
          <cell r="AD269" t="str">
            <v>35/10</v>
          </cell>
        </row>
        <row r="270">
          <cell r="M270" t="str">
            <v>№ 9</v>
          </cell>
          <cell r="AB270" t="str">
            <v>кВ</v>
          </cell>
          <cell r="AD270" t="str">
            <v>35/10/6</v>
          </cell>
        </row>
        <row r="271">
          <cell r="M271" t="str">
            <v>Мамулино</v>
          </cell>
          <cell r="AB271" t="str">
            <v>кВ</v>
          </cell>
          <cell r="AD271" t="str">
            <v>110/10</v>
          </cell>
        </row>
        <row r="272">
          <cell r="M272" t="str">
            <v>Б-4</v>
          </cell>
          <cell r="AB272" t="str">
            <v>кВ</v>
          </cell>
          <cell r="AD272" t="str">
            <v>110/35/10</v>
          </cell>
        </row>
        <row r="273">
          <cell r="M273" t="str">
            <v>Выползово</v>
          </cell>
          <cell r="AB273" t="str">
            <v>кВ</v>
          </cell>
          <cell r="AD273" t="str">
            <v>110/35/10</v>
          </cell>
        </row>
        <row r="274">
          <cell r="M274" t="str">
            <v>Алешинка</v>
          </cell>
          <cell r="AB274" t="str">
            <v>кВ</v>
          </cell>
          <cell r="AD274" t="str">
            <v>110/35/10</v>
          </cell>
        </row>
        <row r="275">
          <cell r="M275" t="str">
            <v>№ 1</v>
          </cell>
          <cell r="AB275" t="str">
            <v>кВ</v>
          </cell>
          <cell r="AD275" t="str">
            <v>35/10</v>
          </cell>
        </row>
        <row r="276">
          <cell r="M276" t="str">
            <v>Рождество</v>
          </cell>
          <cell r="AB276" t="str">
            <v>кВ</v>
          </cell>
          <cell r="AD276" t="str">
            <v>35/10</v>
          </cell>
        </row>
        <row r="277">
          <cell r="M277" t="str">
            <v>Великий Октябрь</v>
          </cell>
          <cell r="AB277" t="str">
            <v>кВ</v>
          </cell>
          <cell r="AD277" t="str">
            <v>35/6</v>
          </cell>
        </row>
        <row r="278">
          <cell r="M278" t="str">
            <v>№ 1</v>
          </cell>
          <cell r="AB278" t="str">
            <v>кВ</v>
          </cell>
          <cell r="AD278" t="str">
            <v>35/10</v>
          </cell>
        </row>
        <row r="279">
          <cell r="M279" t="str">
            <v>Гришкино</v>
          </cell>
          <cell r="AB279" t="str">
            <v>кВ</v>
          </cell>
          <cell r="AD279" t="str">
            <v>35/10</v>
          </cell>
        </row>
        <row r="280">
          <cell r="M280" t="str">
            <v>Вега</v>
          </cell>
          <cell r="AB280" t="str">
            <v>кВ</v>
          </cell>
          <cell r="AD280" t="str">
            <v>35/10</v>
          </cell>
        </row>
        <row r="281">
          <cell r="M281" t="str">
            <v>№ 9</v>
          </cell>
          <cell r="AB281" t="str">
            <v>кВ</v>
          </cell>
          <cell r="AD281" t="str">
            <v>35/10/6</v>
          </cell>
        </row>
        <row r="282">
          <cell r="M282" t="str">
            <v>Фирово</v>
          </cell>
          <cell r="AB282" t="str">
            <v>кВ</v>
          </cell>
          <cell r="AD282" t="str">
            <v>35/6</v>
          </cell>
        </row>
        <row r="283">
          <cell r="M283" t="str">
            <v>Мелково</v>
          </cell>
          <cell r="AB283" t="str">
            <v>кВ</v>
          </cell>
          <cell r="AD283" t="str">
            <v>35/6</v>
          </cell>
        </row>
        <row r="284">
          <cell r="M284" t="str">
            <v>Уланово</v>
          </cell>
          <cell r="AB284" t="str">
            <v>кВ</v>
          </cell>
          <cell r="AD284" t="str">
            <v>35/10</v>
          </cell>
        </row>
        <row r="285">
          <cell r="M285" t="str">
            <v>Каликино</v>
          </cell>
          <cell r="AB285" t="str">
            <v>кВ</v>
          </cell>
          <cell r="AD285" t="str">
            <v>35/6</v>
          </cell>
        </row>
        <row r="286">
          <cell r="M286" t="str">
            <v>Савватьево</v>
          </cell>
          <cell r="AB286" t="str">
            <v>кВ</v>
          </cell>
          <cell r="AD286" t="str">
            <v>35/10</v>
          </cell>
        </row>
        <row r="287">
          <cell r="M287" t="str">
            <v>Медновский Водозабор</v>
          </cell>
          <cell r="AB287" t="str">
            <v>кВ</v>
          </cell>
          <cell r="AD287" t="str">
            <v>110/35/10</v>
          </cell>
        </row>
        <row r="288">
          <cell r="M288" t="str">
            <v>Лихославль</v>
          </cell>
          <cell r="AB288" t="str">
            <v>кВ</v>
          </cell>
          <cell r="AD288" t="str">
            <v>110/35/10</v>
          </cell>
        </row>
        <row r="289">
          <cell r="M289" t="str">
            <v>Никола Рожок</v>
          </cell>
          <cell r="AB289" t="str">
            <v>кВ</v>
          </cell>
          <cell r="AD289" t="str">
            <v>110/35/10</v>
          </cell>
        </row>
        <row r="290">
          <cell r="M290" t="str">
            <v>Тургиново</v>
          </cell>
          <cell r="AB290" t="str">
            <v>кВ</v>
          </cell>
          <cell r="AD290" t="str">
            <v>35/10</v>
          </cell>
        </row>
        <row r="291">
          <cell r="M291" t="str">
            <v>Красногорская</v>
          </cell>
          <cell r="AB291" t="str">
            <v>кВ</v>
          </cell>
          <cell r="AD291" t="str">
            <v>35/10</v>
          </cell>
        </row>
        <row r="292">
          <cell r="M292" t="str">
            <v>Головино</v>
          </cell>
          <cell r="AB292" t="str">
            <v>кВ</v>
          </cell>
          <cell r="AD292" t="str">
            <v>35/10</v>
          </cell>
        </row>
        <row r="293">
          <cell r="M293" t="str">
            <v>Поплавинец</v>
          </cell>
          <cell r="AB293" t="str">
            <v>кВ</v>
          </cell>
          <cell r="AD293" t="str">
            <v>110/35/10</v>
          </cell>
        </row>
        <row r="294">
          <cell r="M294" t="str">
            <v>Мокшино</v>
          </cell>
          <cell r="AB294" t="str">
            <v>кВ</v>
          </cell>
          <cell r="AD294" t="str">
            <v>35/10</v>
          </cell>
        </row>
        <row r="295">
          <cell r="M295" t="str">
            <v>Медное</v>
          </cell>
          <cell r="AB295" t="str">
            <v>кВ</v>
          </cell>
          <cell r="AD295" t="str">
            <v>35/10</v>
          </cell>
        </row>
        <row r="296">
          <cell r="M296" t="str">
            <v>Макарово</v>
          </cell>
          <cell r="AB296" t="str">
            <v>кВ</v>
          </cell>
          <cell r="AD296" t="str">
            <v>35/6</v>
          </cell>
        </row>
        <row r="297">
          <cell r="M297" t="str">
            <v>Мамулино</v>
          </cell>
          <cell r="AB297" t="str">
            <v>кВ</v>
          </cell>
          <cell r="AD297" t="str">
            <v>110/10</v>
          </cell>
        </row>
        <row r="298">
          <cell r="M298" t="str">
            <v>Мамулино</v>
          </cell>
          <cell r="AB298" t="str">
            <v>кВ</v>
          </cell>
          <cell r="AD298" t="str">
            <v>110/10</v>
          </cell>
        </row>
        <row r="299">
          <cell r="M299" t="str">
            <v>№ 1</v>
          </cell>
          <cell r="AB299" t="str">
            <v>кВ</v>
          </cell>
          <cell r="AD299" t="str">
            <v>35/10</v>
          </cell>
        </row>
        <row r="300">
          <cell r="M300" t="str">
            <v>№ 1</v>
          </cell>
          <cell r="AB300" t="str">
            <v>кВ</v>
          </cell>
          <cell r="AD300" t="str">
            <v>35/10</v>
          </cell>
        </row>
        <row r="301">
          <cell r="M301" t="str">
            <v>№ 1</v>
          </cell>
          <cell r="AB301" t="str">
            <v>кВ</v>
          </cell>
          <cell r="AD301" t="str">
            <v>35/10</v>
          </cell>
        </row>
        <row r="302">
          <cell r="M302" t="str">
            <v>Нагорское</v>
          </cell>
          <cell r="AB302" t="str">
            <v>кВ</v>
          </cell>
          <cell r="AD302" t="str">
            <v>35/10</v>
          </cell>
        </row>
        <row r="303">
          <cell r="M303" t="str">
            <v>Половцево</v>
          </cell>
          <cell r="AB303" t="str">
            <v>кВ</v>
          </cell>
          <cell r="AD303" t="str">
            <v>35/10/6</v>
          </cell>
        </row>
        <row r="304">
          <cell r="M304" t="str">
            <v>Калязин</v>
          </cell>
          <cell r="AB304" t="str">
            <v>кВ</v>
          </cell>
          <cell r="AD304" t="str">
            <v>35/10</v>
          </cell>
        </row>
        <row r="305">
          <cell r="M305" t="str">
            <v>Алунд</v>
          </cell>
          <cell r="AB305" t="str">
            <v>кВ</v>
          </cell>
          <cell r="AD305" t="str">
            <v>110/10</v>
          </cell>
        </row>
        <row r="306">
          <cell r="M306" t="str">
            <v>Микрорайонная</v>
          </cell>
          <cell r="AB306" t="str">
            <v>кВ</v>
          </cell>
          <cell r="AD306" t="str">
            <v>35/10/6</v>
          </cell>
        </row>
        <row r="307">
          <cell r="M307" t="str">
            <v>№ 1</v>
          </cell>
          <cell r="AB307" t="str">
            <v>кВ</v>
          </cell>
          <cell r="AD307" t="str">
            <v>35/10</v>
          </cell>
        </row>
        <row r="308">
          <cell r="M308" t="str">
            <v>Рамешки</v>
          </cell>
          <cell r="AB308" t="str">
            <v>кВ</v>
          </cell>
          <cell r="AD308" t="str">
            <v>110/35/10</v>
          </cell>
        </row>
        <row r="309">
          <cell r="M309" t="str">
            <v>Плутково</v>
          </cell>
          <cell r="AB309" t="str">
            <v>кВ</v>
          </cell>
          <cell r="AD309" t="str">
            <v>35/10</v>
          </cell>
        </row>
        <row r="310">
          <cell r="M310" t="str">
            <v>Нерль</v>
          </cell>
          <cell r="AB310" t="str">
            <v>кВ</v>
          </cell>
          <cell r="AD310" t="str">
            <v>35/10</v>
          </cell>
        </row>
        <row r="311">
          <cell r="M311" t="str">
            <v>Микрорайонная</v>
          </cell>
          <cell r="AB311" t="str">
            <v>кВ</v>
          </cell>
          <cell r="AD311" t="str">
            <v>35/10/6</v>
          </cell>
        </row>
        <row r="312">
          <cell r="M312" t="str">
            <v>Микрорайонная</v>
          </cell>
          <cell r="AB312" t="str">
            <v>кВ</v>
          </cell>
          <cell r="AD312" t="str">
            <v>35/10/6</v>
          </cell>
        </row>
        <row r="313">
          <cell r="M313" t="str">
            <v>Нерль</v>
          </cell>
          <cell r="AB313" t="str">
            <v>кВ</v>
          </cell>
          <cell r="AD313" t="str">
            <v>35/10</v>
          </cell>
        </row>
        <row r="314">
          <cell r="M314" t="str">
            <v>Рамешки</v>
          </cell>
          <cell r="AB314" t="str">
            <v>кВ</v>
          </cell>
          <cell r="AD314" t="str">
            <v>110/35/10</v>
          </cell>
        </row>
        <row r="315">
          <cell r="M315" t="str">
            <v>Кувшиново</v>
          </cell>
          <cell r="AB315" t="str">
            <v>кВ</v>
          </cell>
          <cell r="AD315" t="str">
            <v>110/35/10</v>
          </cell>
        </row>
        <row r="316">
          <cell r="M316" t="str">
            <v>Кушалино</v>
          </cell>
          <cell r="AB316" t="str">
            <v>кВ</v>
          </cell>
          <cell r="AD316" t="str">
            <v>35/10</v>
          </cell>
        </row>
        <row r="317">
          <cell r="M317" t="str">
            <v>Гришкино</v>
          </cell>
          <cell r="AB317" t="str">
            <v>кВ</v>
          </cell>
          <cell r="AD317" t="str">
            <v>35/10</v>
          </cell>
        </row>
        <row r="318">
          <cell r="M318" t="str">
            <v>Белый городок 35</v>
          </cell>
          <cell r="AB318" t="str">
            <v>кВ</v>
          </cell>
          <cell r="AD318" t="str">
            <v>35/6</v>
          </cell>
        </row>
        <row r="319">
          <cell r="M319" t="str">
            <v>Зубцов</v>
          </cell>
          <cell r="AB319" t="str">
            <v>кВ</v>
          </cell>
          <cell r="AD319" t="str">
            <v>35/10</v>
          </cell>
        </row>
        <row r="320">
          <cell r="M320" t="str">
            <v>Плутково</v>
          </cell>
          <cell r="AB320" t="str">
            <v>кВ</v>
          </cell>
          <cell r="AD320" t="str">
            <v>35/10</v>
          </cell>
        </row>
        <row r="321">
          <cell r="M321" t="str">
            <v>Стройиндустрия</v>
          </cell>
          <cell r="AB321" t="str">
            <v>кВ</v>
          </cell>
          <cell r="AD321" t="str">
            <v>110/35/10</v>
          </cell>
        </row>
        <row r="322">
          <cell r="M322" t="str">
            <v>Лесное</v>
          </cell>
          <cell r="AB322" t="str">
            <v>кВ</v>
          </cell>
          <cell r="AD322" t="str">
            <v>35/10</v>
          </cell>
        </row>
        <row r="323">
          <cell r="M323" t="str">
            <v>Белый городок 35</v>
          </cell>
          <cell r="AB323" t="str">
            <v>кВ</v>
          </cell>
          <cell r="AD323" t="str">
            <v>35/6</v>
          </cell>
        </row>
        <row r="324">
          <cell r="M324" t="str">
            <v>Радуга</v>
          </cell>
          <cell r="AB324" t="str">
            <v>кВ</v>
          </cell>
          <cell r="AD324" t="str">
            <v>110/35/10</v>
          </cell>
        </row>
        <row r="325">
          <cell r="M325" t="str">
            <v>№ 8</v>
          </cell>
          <cell r="AB325" t="str">
            <v>кВ</v>
          </cell>
          <cell r="AD325" t="str">
            <v>35/10</v>
          </cell>
        </row>
        <row r="326">
          <cell r="M326" t="str">
            <v>Вега</v>
          </cell>
          <cell r="AB326" t="str">
            <v>кВ</v>
          </cell>
          <cell r="AD326" t="str">
            <v>35/10</v>
          </cell>
        </row>
        <row r="327">
          <cell r="M327" t="str">
            <v>Торжок</v>
          </cell>
          <cell r="AB327" t="str">
            <v>кВ</v>
          </cell>
          <cell r="AD327" t="str">
            <v>110/35/10</v>
          </cell>
        </row>
        <row r="328">
          <cell r="M328" t="str">
            <v>Даниловское</v>
          </cell>
          <cell r="AB328" t="str">
            <v>кВ</v>
          </cell>
          <cell r="AD328" t="str">
            <v>35/6</v>
          </cell>
        </row>
        <row r="329">
          <cell r="M329" t="str">
            <v>Горицы</v>
          </cell>
          <cell r="AB329" t="str">
            <v>кВ</v>
          </cell>
          <cell r="AD329" t="str">
            <v>110/35/10</v>
          </cell>
        </row>
        <row r="330">
          <cell r="M330" t="str">
            <v>Светлица</v>
          </cell>
          <cell r="AB330" t="str">
            <v>кВ</v>
          </cell>
          <cell r="AD330" t="str">
            <v>35/10</v>
          </cell>
        </row>
        <row r="331">
          <cell r="M331" t="str">
            <v>Горицы</v>
          </cell>
          <cell r="AB331" t="str">
            <v>кВ</v>
          </cell>
          <cell r="AD331" t="str">
            <v>110/35/10</v>
          </cell>
        </row>
        <row r="332">
          <cell r="M332" t="str">
            <v>№ 11</v>
          </cell>
          <cell r="AB332" t="str">
            <v>кВ</v>
          </cell>
          <cell r="AD332" t="str">
            <v>35/10</v>
          </cell>
        </row>
        <row r="333">
          <cell r="M333" t="str">
            <v>Мамулино</v>
          </cell>
          <cell r="AB333" t="str">
            <v>кВ</v>
          </cell>
          <cell r="AD333" t="str">
            <v>110/10</v>
          </cell>
        </row>
        <row r="334">
          <cell r="M334" t="str">
            <v>Нагорское</v>
          </cell>
          <cell r="AB334" t="str">
            <v>кВ</v>
          </cell>
          <cell r="AD334" t="str">
            <v>35/10</v>
          </cell>
        </row>
        <row r="335">
          <cell r="M335" t="str">
            <v>Красногорская</v>
          </cell>
          <cell r="AB335" t="str">
            <v>кВ</v>
          </cell>
          <cell r="AD335" t="str">
            <v>35/10</v>
          </cell>
        </row>
        <row r="336">
          <cell r="M336" t="str">
            <v>Горицы</v>
          </cell>
          <cell r="AB336" t="str">
            <v>кВ</v>
          </cell>
          <cell r="AD336" t="str">
            <v>110/35/10</v>
          </cell>
        </row>
        <row r="337">
          <cell r="M337" t="str">
            <v>Клешнево</v>
          </cell>
          <cell r="AB337" t="str">
            <v>кВ</v>
          </cell>
          <cell r="AD337" t="str">
            <v>35/10</v>
          </cell>
        </row>
        <row r="338">
          <cell r="M338" t="str">
            <v>Мошки</v>
          </cell>
          <cell r="AB338" t="str">
            <v>кВ</v>
          </cell>
          <cell r="AD338" t="str">
            <v>35/10</v>
          </cell>
        </row>
        <row r="339">
          <cell r="M339" t="str">
            <v>Погорелое Городище</v>
          </cell>
          <cell r="AB339" t="str">
            <v>кВ</v>
          </cell>
          <cell r="AD339" t="str">
            <v>35/10</v>
          </cell>
        </row>
        <row r="340">
          <cell r="M340" t="str">
            <v>Торжок</v>
          </cell>
          <cell r="AB340" t="str">
            <v>кВ</v>
          </cell>
          <cell r="AD340" t="str">
            <v>110/35/10</v>
          </cell>
        </row>
        <row r="341">
          <cell r="M341" t="str">
            <v>Торжок</v>
          </cell>
          <cell r="AB341" t="str">
            <v>кВ</v>
          </cell>
          <cell r="AD341" t="str">
            <v>110/35/10</v>
          </cell>
        </row>
        <row r="342">
          <cell r="M342" t="str">
            <v>Красный луч</v>
          </cell>
          <cell r="AB342" t="str">
            <v>кВ</v>
          </cell>
          <cell r="AD342" t="str">
            <v>35/6</v>
          </cell>
        </row>
        <row r="343">
          <cell r="M343" t="str">
            <v>Белый городок 35</v>
          </cell>
          <cell r="AB343" t="str">
            <v>кВ</v>
          </cell>
          <cell r="AD343" t="str">
            <v>35/6</v>
          </cell>
        </row>
        <row r="344">
          <cell r="M344" t="str">
            <v>Белый городок 35</v>
          </cell>
          <cell r="AB344" t="str">
            <v>кВ</v>
          </cell>
          <cell r="AD344" t="str">
            <v>35/6</v>
          </cell>
        </row>
        <row r="345">
          <cell r="M345" t="str">
            <v>Вега</v>
          </cell>
          <cell r="AB345" t="str">
            <v>кВ</v>
          </cell>
          <cell r="AD345" t="str">
            <v>35/10</v>
          </cell>
        </row>
        <row r="346">
          <cell r="M346" t="str">
            <v>Селигер</v>
          </cell>
          <cell r="AB346" t="str">
            <v>кВ</v>
          </cell>
          <cell r="AD346" t="str">
            <v>35/10</v>
          </cell>
        </row>
        <row r="347">
          <cell r="M347" t="str">
            <v>Горицы</v>
          </cell>
          <cell r="AB347" t="str">
            <v>кВ</v>
          </cell>
          <cell r="AD347" t="str">
            <v>110/35/10</v>
          </cell>
        </row>
        <row r="348">
          <cell r="M348" t="str">
            <v>Микрорайонная</v>
          </cell>
          <cell r="AB348" t="str">
            <v>кВ</v>
          </cell>
          <cell r="AD348" t="str">
            <v>35/10/6</v>
          </cell>
        </row>
        <row r="349">
          <cell r="M349" t="str">
            <v>Красный Холм</v>
          </cell>
          <cell r="AB349" t="str">
            <v>кВ</v>
          </cell>
          <cell r="AD349" t="str">
            <v>110/35/10</v>
          </cell>
        </row>
        <row r="350">
          <cell r="M350" t="str">
            <v>Кушалино</v>
          </cell>
          <cell r="AB350" t="str">
            <v>кВ</v>
          </cell>
          <cell r="AD350" t="str">
            <v>35/10</v>
          </cell>
        </row>
        <row r="351">
          <cell r="M351" t="str">
            <v>Андреаполь 110/35/10</v>
          </cell>
          <cell r="AB351" t="str">
            <v>кВ</v>
          </cell>
          <cell r="AD351" t="str">
            <v>110/35/10</v>
          </cell>
        </row>
        <row r="352">
          <cell r="M352" t="str">
            <v>Эммаус</v>
          </cell>
          <cell r="AB352" t="str">
            <v>кВ</v>
          </cell>
          <cell r="AD352" t="str">
            <v>35/10</v>
          </cell>
        </row>
        <row r="353">
          <cell r="M353" t="str">
            <v>Зубцов</v>
          </cell>
          <cell r="AB353" t="str">
            <v>кВ</v>
          </cell>
          <cell r="AD353" t="str">
            <v>35/10</v>
          </cell>
        </row>
        <row r="354">
          <cell r="M354" t="str">
            <v>Весьегонск</v>
          </cell>
          <cell r="AB354" t="str">
            <v>кВ</v>
          </cell>
          <cell r="AD354" t="str">
            <v>110/35/10</v>
          </cell>
        </row>
        <row r="355">
          <cell r="M355" t="str">
            <v>Весьегонск</v>
          </cell>
          <cell r="AB355" t="str">
            <v>кВ</v>
          </cell>
          <cell r="AD355" t="str">
            <v>110/35/10</v>
          </cell>
        </row>
        <row r="356">
          <cell r="M356" t="str">
            <v>Луковниково</v>
          </cell>
          <cell r="AB356" t="str">
            <v>кВ</v>
          </cell>
          <cell r="AD356" t="str">
            <v>35/10</v>
          </cell>
        </row>
        <row r="357">
          <cell r="M357" t="str">
            <v>Ильинское</v>
          </cell>
          <cell r="AB357" t="str">
            <v>кВ</v>
          </cell>
          <cell r="AD357" t="str">
            <v>35/10</v>
          </cell>
        </row>
        <row r="358">
          <cell r="M358" t="str">
            <v>Плутково</v>
          </cell>
          <cell r="AB358" t="str">
            <v>кВ</v>
          </cell>
          <cell r="AD358" t="str">
            <v>35/10</v>
          </cell>
        </row>
        <row r="359">
          <cell r="M359" t="str">
            <v>Золотиха</v>
          </cell>
          <cell r="AB359" t="str">
            <v>кВ</v>
          </cell>
          <cell r="AD359" t="str">
            <v>35/10</v>
          </cell>
        </row>
        <row r="360">
          <cell r="M360" t="str">
            <v>Степурино</v>
          </cell>
          <cell r="AB360" t="str">
            <v>кВ</v>
          </cell>
          <cell r="AD360" t="str">
            <v>35/10</v>
          </cell>
        </row>
        <row r="361">
          <cell r="M361" t="str">
            <v>Родня</v>
          </cell>
          <cell r="AB361" t="str">
            <v>кВ</v>
          </cell>
          <cell r="AD361" t="str">
            <v>35/10</v>
          </cell>
        </row>
        <row r="362">
          <cell r="M362" t="str">
            <v>Красный Холм</v>
          </cell>
          <cell r="AB362" t="str">
            <v>кВ</v>
          </cell>
          <cell r="AD362" t="str">
            <v>110/35/10</v>
          </cell>
        </row>
        <row r="363">
          <cell r="M363" t="str">
            <v>Гостиница</v>
          </cell>
          <cell r="AB363" t="str">
            <v>кВ</v>
          </cell>
          <cell r="AD363" t="str">
            <v>35/10</v>
          </cell>
        </row>
        <row r="364">
          <cell r="M364" t="str">
            <v>Рамешки</v>
          </cell>
          <cell r="AB364" t="str">
            <v>кВ</v>
          </cell>
          <cell r="AD364" t="str">
            <v>110/35/10</v>
          </cell>
        </row>
        <row r="365">
          <cell r="M365" t="str">
            <v>Зубцов</v>
          </cell>
          <cell r="AB365" t="str">
            <v>кВ</v>
          </cell>
          <cell r="AD365" t="str">
            <v>35/10</v>
          </cell>
        </row>
        <row r="366">
          <cell r="M366" t="str">
            <v>Лихославль</v>
          </cell>
          <cell r="AB366" t="str">
            <v>кВ</v>
          </cell>
          <cell r="AD366" t="str">
            <v>110/35/10</v>
          </cell>
        </row>
        <row r="367">
          <cell r="M367" t="str">
            <v>Старица</v>
          </cell>
          <cell r="AB367" t="str">
            <v>кВ</v>
          </cell>
          <cell r="AD367" t="str">
            <v>110/35/10</v>
          </cell>
        </row>
        <row r="368">
          <cell r="M368" t="str">
            <v>Селище</v>
          </cell>
          <cell r="AB368" t="str">
            <v>кВ</v>
          </cell>
          <cell r="AD368" t="str">
            <v>35/10</v>
          </cell>
        </row>
        <row r="369">
          <cell r="M369" t="str">
            <v>ДВП</v>
          </cell>
          <cell r="AB369" t="str">
            <v>кВ</v>
          </cell>
          <cell r="AD369" t="str">
            <v>110/35/10</v>
          </cell>
        </row>
        <row r="370">
          <cell r="M370" t="str">
            <v>Княжьи Горы</v>
          </cell>
          <cell r="AB370" t="str">
            <v>кВ</v>
          </cell>
          <cell r="AD370" t="str">
            <v>35/10</v>
          </cell>
        </row>
        <row r="371">
          <cell r="M371" t="str">
            <v>Селище</v>
          </cell>
          <cell r="AB371" t="str">
            <v>кВ</v>
          </cell>
          <cell r="AD371" t="str">
            <v>35/10</v>
          </cell>
        </row>
        <row r="372">
          <cell r="M372" t="str">
            <v>Селище</v>
          </cell>
          <cell r="AB372" t="str">
            <v>кВ</v>
          </cell>
          <cell r="AD372" t="str">
            <v>35/10</v>
          </cell>
        </row>
        <row r="373">
          <cell r="M373" t="str">
            <v>Зубцов</v>
          </cell>
          <cell r="AB373" t="str">
            <v>кВ</v>
          </cell>
          <cell r="AD373" t="str">
            <v>35/10</v>
          </cell>
        </row>
        <row r="374">
          <cell r="M374" t="str">
            <v>Гришкино</v>
          </cell>
          <cell r="AB374" t="str">
            <v>кВ</v>
          </cell>
          <cell r="AD374" t="str">
            <v>35/10</v>
          </cell>
        </row>
        <row r="375">
          <cell r="M375" t="str">
            <v>Лихославль</v>
          </cell>
          <cell r="AB375" t="str">
            <v>кВ</v>
          </cell>
          <cell r="AD375" t="str">
            <v>110/35/10</v>
          </cell>
        </row>
        <row r="376">
          <cell r="M376" t="str">
            <v>Погорелое Городище</v>
          </cell>
          <cell r="AB376" t="str">
            <v>кВ</v>
          </cell>
          <cell r="AD376" t="str">
            <v>35/10</v>
          </cell>
        </row>
        <row r="377">
          <cell r="M377" t="str">
            <v>Мошки</v>
          </cell>
          <cell r="AB377" t="str">
            <v>кВ</v>
          </cell>
          <cell r="AD377" t="str">
            <v>35/10</v>
          </cell>
        </row>
        <row r="378">
          <cell r="M378" t="str">
            <v>Салино</v>
          </cell>
          <cell r="AB378" t="str">
            <v>кВ</v>
          </cell>
          <cell r="AD378" t="str">
            <v>35/10</v>
          </cell>
        </row>
        <row r="379">
          <cell r="M379" t="str">
            <v>Белый городок 35</v>
          </cell>
          <cell r="AB379" t="str">
            <v>кВ</v>
          </cell>
          <cell r="AD379" t="str">
            <v>35/6</v>
          </cell>
        </row>
        <row r="380">
          <cell r="M380" t="str">
            <v>Лихославль</v>
          </cell>
          <cell r="AB380" t="str">
            <v>кВ</v>
          </cell>
          <cell r="AD380" t="str">
            <v>110/35/10</v>
          </cell>
        </row>
        <row r="381">
          <cell r="M381" t="str">
            <v>Мошки</v>
          </cell>
          <cell r="AB381" t="str">
            <v>кВ</v>
          </cell>
          <cell r="AD381" t="str">
            <v>35/10</v>
          </cell>
        </row>
        <row r="382">
          <cell r="M382" t="str">
            <v>Мошки</v>
          </cell>
          <cell r="AB382" t="str">
            <v>кВ</v>
          </cell>
          <cell r="AD382" t="str">
            <v>35/10</v>
          </cell>
        </row>
        <row r="383">
          <cell r="M383" t="str">
            <v>Фралево</v>
          </cell>
          <cell r="AB383" t="str">
            <v>кВ</v>
          </cell>
          <cell r="AD383" t="str">
            <v>35/10</v>
          </cell>
        </row>
        <row r="384">
          <cell r="M384" t="str">
            <v>Алунд</v>
          </cell>
          <cell r="AB384" t="str">
            <v>кВ</v>
          </cell>
          <cell r="AD384" t="str">
            <v>110/10</v>
          </cell>
        </row>
        <row r="385">
          <cell r="M385" t="str">
            <v>Селижарово</v>
          </cell>
          <cell r="AB385" t="str">
            <v>кВ</v>
          </cell>
          <cell r="AD385" t="str">
            <v>110/35/10</v>
          </cell>
        </row>
        <row r="386">
          <cell r="M386" t="str">
            <v>Химинститут</v>
          </cell>
          <cell r="AB386" t="str">
            <v>кВ</v>
          </cell>
          <cell r="AD386" t="str">
            <v>110/10</v>
          </cell>
        </row>
        <row r="387">
          <cell r="M387" t="str">
            <v>Полиграфкраски</v>
          </cell>
          <cell r="AB387" t="str">
            <v>кВ</v>
          </cell>
          <cell r="AD387" t="str">
            <v>110/10</v>
          </cell>
        </row>
        <row r="388">
          <cell r="M388" t="str">
            <v>Селижарово</v>
          </cell>
          <cell r="AB388" t="str">
            <v>кВ</v>
          </cell>
          <cell r="AD388" t="str">
            <v>110/35/10</v>
          </cell>
        </row>
        <row r="389">
          <cell r="M389" t="str">
            <v>Старица</v>
          </cell>
          <cell r="AB389" t="str">
            <v>кВ</v>
          </cell>
          <cell r="AD389" t="str">
            <v>110/35/10</v>
          </cell>
        </row>
        <row r="390">
          <cell r="M390" t="str">
            <v>Старица</v>
          </cell>
          <cell r="AB390" t="str">
            <v>кВ</v>
          </cell>
          <cell r="AD390" t="str">
            <v>110/35/10</v>
          </cell>
        </row>
        <row r="391">
          <cell r="M391" t="str">
            <v>Погорелое Городище</v>
          </cell>
          <cell r="AB391" t="str">
            <v>кВ</v>
          </cell>
          <cell r="AD391" t="str">
            <v>35/10</v>
          </cell>
        </row>
        <row r="392">
          <cell r="M392" t="str">
            <v>РМК</v>
          </cell>
          <cell r="AB392" t="str">
            <v>кВ</v>
          </cell>
          <cell r="AD392" t="str">
            <v>35/10</v>
          </cell>
        </row>
        <row r="393">
          <cell r="M393" t="str">
            <v>Чертолино</v>
          </cell>
          <cell r="AB393" t="str">
            <v>кВ</v>
          </cell>
          <cell r="AD393" t="str">
            <v>110/35/10</v>
          </cell>
        </row>
        <row r="394">
          <cell r="M394" t="str">
            <v>Алексино</v>
          </cell>
          <cell r="AB394" t="str">
            <v>кВ</v>
          </cell>
          <cell r="AD394" t="str">
            <v>35/6</v>
          </cell>
        </row>
        <row r="395">
          <cell r="M395" t="str">
            <v>Зубцов</v>
          </cell>
          <cell r="AB395" t="str">
            <v>кВ</v>
          </cell>
          <cell r="AD395" t="str">
            <v>35/10</v>
          </cell>
        </row>
        <row r="396">
          <cell r="M396" t="str">
            <v>Луч</v>
          </cell>
          <cell r="AB396" t="str">
            <v>кВ</v>
          </cell>
          <cell r="AD396" t="str">
            <v>110/35/10</v>
          </cell>
        </row>
        <row r="397">
          <cell r="M397" t="str">
            <v>Бубеньево</v>
          </cell>
          <cell r="AB397" t="str">
            <v>кВ</v>
          </cell>
          <cell r="AD397" t="str">
            <v>35/10</v>
          </cell>
        </row>
        <row r="398">
          <cell r="M398" t="str">
            <v>Золотиха</v>
          </cell>
          <cell r="AB398" t="str">
            <v>кВ</v>
          </cell>
          <cell r="AD398" t="str">
            <v>35/10</v>
          </cell>
        </row>
        <row r="399">
          <cell r="M399" t="str">
            <v>Страшевичи</v>
          </cell>
          <cell r="AB399" t="str">
            <v>кВ</v>
          </cell>
          <cell r="AD399" t="str">
            <v>35/10</v>
          </cell>
        </row>
        <row r="400">
          <cell r="M400" t="str">
            <v>№ 16 (Суховерково)</v>
          </cell>
          <cell r="AB400" t="str">
            <v>кВ</v>
          </cell>
          <cell r="AD400" t="str">
            <v>35/10/6</v>
          </cell>
        </row>
        <row r="401">
          <cell r="M401" t="str">
            <v>Стройиндустрия</v>
          </cell>
          <cell r="AB401" t="str">
            <v>кВ</v>
          </cell>
          <cell r="AD401" t="str">
            <v>110/35/10</v>
          </cell>
        </row>
        <row r="402">
          <cell r="M402" t="str">
            <v>Большое Вишенье</v>
          </cell>
          <cell r="AB402" t="str">
            <v>кВ</v>
          </cell>
          <cell r="AD402" t="str">
            <v>35/10</v>
          </cell>
        </row>
        <row r="403">
          <cell r="M403" t="str">
            <v>Карачарово</v>
          </cell>
          <cell r="AB403" t="str">
            <v>кВ</v>
          </cell>
          <cell r="AD403" t="str">
            <v>35/6</v>
          </cell>
        </row>
        <row r="404">
          <cell r="M404" t="str">
            <v>Беле-кушаль</v>
          </cell>
          <cell r="AB404" t="str">
            <v>кВ</v>
          </cell>
          <cell r="AD404" t="str">
            <v>35/10</v>
          </cell>
        </row>
        <row r="405">
          <cell r="M405" t="str">
            <v>Лихославль</v>
          </cell>
          <cell r="AB405" t="str">
            <v>кВ</v>
          </cell>
          <cell r="AD405" t="str">
            <v>110/35/10</v>
          </cell>
        </row>
        <row r="406">
          <cell r="M406" t="str">
            <v>Мошки</v>
          </cell>
          <cell r="AB406" t="str">
            <v>кВ</v>
          </cell>
          <cell r="AD406" t="str">
            <v>35/10</v>
          </cell>
        </row>
        <row r="407">
          <cell r="M407" t="str">
            <v>Лесное</v>
          </cell>
          <cell r="AB407" t="str">
            <v>кВ</v>
          </cell>
          <cell r="AD407" t="str">
            <v>35/10</v>
          </cell>
        </row>
        <row r="408">
          <cell r="M408" t="str">
            <v>Печниково</v>
          </cell>
          <cell r="AB408" t="str">
            <v>кВ</v>
          </cell>
          <cell r="AD408" t="str">
            <v>35/10</v>
          </cell>
        </row>
        <row r="409">
          <cell r="M409" t="str">
            <v>Селигер</v>
          </cell>
          <cell r="AB409" t="str">
            <v>кВ</v>
          </cell>
          <cell r="AD409" t="str">
            <v>35/10</v>
          </cell>
        </row>
        <row r="410">
          <cell r="M410" t="str">
            <v>Медное</v>
          </cell>
          <cell r="AB410" t="str">
            <v>кВ</v>
          </cell>
          <cell r="AD410" t="str">
            <v>35/10</v>
          </cell>
        </row>
        <row r="411">
          <cell r="M411" t="str">
            <v>Берново</v>
          </cell>
          <cell r="AB411" t="str">
            <v>кВ</v>
          </cell>
          <cell r="AD411" t="str">
            <v>35/10</v>
          </cell>
        </row>
        <row r="412">
          <cell r="M412" t="str">
            <v>Тургиново</v>
          </cell>
          <cell r="AB412" t="str">
            <v>кВ</v>
          </cell>
          <cell r="AD412" t="str">
            <v>35/10</v>
          </cell>
        </row>
        <row r="413">
          <cell r="M413" t="str">
            <v>Золотиха</v>
          </cell>
          <cell r="AB413" t="str">
            <v>кВ</v>
          </cell>
          <cell r="AD413" t="str">
            <v>35/10</v>
          </cell>
        </row>
        <row r="414">
          <cell r="M414" t="str">
            <v>Стройиндустрия</v>
          </cell>
          <cell r="AB414" t="str">
            <v>кВ</v>
          </cell>
          <cell r="AD414" t="str">
            <v>110/35/10</v>
          </cell>
        </row>
        <row r="415">
          <cell r="M415" t="str">
            <v>№ 1</v>
          </cell>
          <cell r="AB415" t="str">
            <v>кВ</v>
          </cell>
          <cell r="AD415" t="str">
            <v>35/10</v>
          </cell>
        </row>
        <row r="416">
          <cell r="M416" t="str">
            <v>Старица</v>
          </cell>
          <cell r="AB416" t="str">
            <v>кВ</v>
          </cell>
          <cell r="AD416" t="str">
            <v>110/35/10</v>
          </cell>
        </row>
        <row r="417">
          <cell r="M417" t="str">
            <v>Стекловолокно</v>
          </cell>
          <cell r="AB417" t="str">
            <v>кВ</v>
          </cell>
          <cell r="AD417" t="str">
            <v>35/6</v>
          </cell>
        </row>
        <row r="418">
          <cell r="M418" t="str">
            <v>Пено</v>
          </cell>
          <cell r="AB418" t="str">
            <v>кВ</v>
          </cell>
          <cell r="AD418" t="str">
            <v>110/10</v>
          </cell>
        </row>
        <row r="419">
          <cell r="M419" t="str">
            <v>Мамулино</v>
          </cell>
          <cell r="AB419" t="str">
            <v>кВ</v>
          </cell>
          <cell r="AD419" t="str">
            <v>110/10</v>
          </cell>
        </row>
        <row r="420">
          <cell r="M420" t="str">
            <v>№ 1</v>
          </cell>
          <cell r="AB420" t="str">
            <v>кВ</v>
          </cell>
          <cell r="AD420" t="str">
            <v>35/10</v>
          </cell>
        </row>
        <row r="421">
          <cell r="M421" t="str">
            <v>№ 1</v>
          </cell>
          <cell r="AB421" t="str">
            <v>кВ</v>
          </cell>
          <cell r="AD421" t="str">
            <v>35/10</v>
          </cell>
        </row>
        <row r="422">
          <cell r="M422" t="str">
            <v>№ 1</v>
          </cell>
          <cell r="AB422" t="str">
            <v>кВ</v>
          </cell>
          <cell r="AD422" t="str">
            <v>35/10</v>
          </cell>
        </row>
        <row r="423">
          <cell r="M423" t="str">
            <v>Селигер</v>
          </cell>
          <cell r="AB423" t="str">
            <v>кВ</v>
          </cell>
          <cell r="AD423" t="str">
            <v>35/10</v>
          </cell>
        </row>
        <row r="424">
          <cell r="M424" t="str">
            <v>№ 1</v>
          </cell>
          <cell r="AB424" t="str">
            <v>кВ</v>
          </cell>
          <cell r="AD424" t="str">
            <v>35/10</v>
          </cell>
        </row>
        <row r="425">
          <cell r="M425" t="str">
            <v>Мошки</v>
          </cell>
          <cell r="AB425" t="str">
            <v>кВ</v>
          </cell>
          <cell r="AD425" t="str">
            <v>35/10</v>
          </cell>
        </row>
        <row r="426">
          <cell r="M426" t="str">
            <v>№ 1</v>
          </cell>
          <cell r="AB426" t="str">
            <v>кВ</v>
          </cell>
          <cell r="AD426" t="str">
            <v>35/10</v>
          </cell>
        </row>
        <row r="427">
          <cell r="M427" t="str">
            <v>№ 1</v>
          </cell>
          <cell r="AB427" t="str">
            <v>кВ</v>
          </cell>
          <cell r="AD427" t="str">
            <v>35/10</v>
          </cell>
        </row>
        <row r="428">
          <cell r="M428" t="str">
            <v>Мошки</v>
          </cell>
          <cell r="AB428" t="str">
            <v>кВ</v>
          </cell>
          <cell r="AD428" t="str">
            <v>35/10</v>
          </cell>
        </row>
        <row r="429">
          <cell r="M429" t="str">
            <v>Мошки</v>
          </cell>
          <cell r="AB429" t="str">
            <v>кВ</v>
          </cell>
          <cell r="AD429" t="str">
            <v>35/10</v>
          </cell>
        </row>
        <row r="430">
          <cell r="M430" t="str">
            <v>Мошки</v>
          </cell>
          <cell r="AB430" t="str">
            <v>кВ</v>
          </cell>
          <cell r="AD430" t="str">
            <v>35/10</v>
          </cell>
        </row>
        <row r="431">
          <cell r="M431" t="str">
            <v>Мошки</v>
          </cell>
          <cell r="AB431" t="str">
            <v>кВ</v>
          </cell>
          <cell r="AD431" t="str">
            <v>35/10</v>
          </cell>
        </row>
        <row r="432">
          <cell r="M432" t="str">
            <v>Бубеньево</v>
          </cell>
          <cell r="AB432" t="str">
            <v>кВ</v>
          </cell>
          <cell r="AD432" t="str">
            <v>35/10</v>
          </cell>
        </row>
        <row r="433">
          <cell r="M433" t="str">
            <v>Мошары</v>
          </cell>
          <cell r="AB433" t="str">
            <v>кВ</v>
          </cell>
          <cell r="AD433" t="str">
            <v>35/10</v>
          </cell>
        </row>
        <row r="434">
          <cell r="M434" t="str">
            <v>№ 1</v>
          </cell>
          <cell r="AB434" t="str">
            <v>кВ</v>
          </cell>
          <cell r="AD434" t="str">
            <v>35/10</v>
          </cell>
        </row>
        <row r="435">
          <cell r="M435" t="str">
            <v>Юрьево-Девичье</v>
          </cell>
          <cell r="AB435" t="str">
            <v>кВ</v>
          </cell>
          <cell r="AD435" t="str">
            <v>35/10</v>
          </cell>
        </row>
        <row r="436">
          <cell r="M436" t="str">
            <v>Торжок</v>
          </cell>
          <cell r="AB436" t="str">
            <v>кВ</v>
          </cell>
          <cell r="AD436" t="str">
            <v>110/35/10</v>
          </cell>
        </row>
        <row r="437">
          <cell r="M437" t="str">
            <v>Жилотково</v>
          </cell>
          <cell r="AB437" t="str">
            <v>кВ</v>
          </cell>
          <cell r="AD437" t="str">
            <v>35/6</v>
          </cell>
        </row>
        <row r="438">
          <cell r="M438" t="str">
            <v>Светлица</v>
          </cell>
          <cell r="AB438" t="str">
            <v>кВ</v>
          </cell>
          <cell r="AD438" t="str">
            <v>35/10</v>
          </cell>
        </row>
        <row r="439">
          <cell r="M439" t="str">
            <v>Селигер</v>
          </cell>
          <cell r="AB439" t="str">
            <v>кВ</v>
          </cell>
          <cell r="AD439" t="str">
            <v>35/10</v>
          </cell>
        </row>
        <row r="440">
          <cell r="M440" t="str">
            <v>Большое Вишенье</v>
          </cell>
          <cell r="AB440" t="str">
            <v>кВ</v>
          </cell>
          <cell r="AD440" t="str">
            <v>35/10</v>
          </cell>
        </row>
        <row r="441">
          <cell r="M441" t="str">
            <v>Заднее Поле</v>
          </cell>
          <cell r="AB441" t="str">
            <v>кВ</v>
          </cell>
          <cell r="AD441" t="str">
            <v>110/35/10</v>
          </cell>
        </row>
        <row r="442">
          <cell r="M442" t="str">
            <v>Максатиха</v>
          </cell>
          <cell r="AB442" t="str">
            <v>кВ</v>
          </cell>
          <cell r="AD442" t="str">
            <v>35/10</v>
          </cell>
        </row>
        <row r="443">
          <cell r="M443" t="str">
            <v>Медновский Водозабор</v>
          </cell>
          <cell r="AB443" t="str">
            <v>кВ</v>
          </cell>
          <cell r="AD443" t="str">
            <v>110/35/10</v>
          </cell>
        </row>
        <row r="444">
          <cell r="M444" t="str">
            <v>№ 7</v>
          </cell>
          <cell r="AB444" t="str">
            <v>кВ</v>
          </cell>
          <cell r="AD444" t="str">
            <v>35/10</v>
          </cell>
        </row>
        <row r="445">
          <cell r="M445" t="str">
            <v>Гришкино</v>
          </cell>
          <cell r="AB445" t="str">
            <v>кВ</v>
          </cell>
          <cell r="AD445" t="str">
            <v>35/10</v>
          </cell>
        </row>
        <row r="446">
          <cell r="M446" t="str">
            <v>Старица</v>
          </cell>
          <cell r="AB446" t="str">
            <v>кВ</v>
          </cell>
          <cell r="AD446" t="str">
            <v>110/35/10</v>
          </cell>
        </row>
        <row r="447">
          <cell r="M447" t="str">
            <v>Горицы</v>
          </cell>
          <cell r="AB447" t="str">
            <v>кВ</v>
          </cell>
          <cell r="AD447" t="str">
            <v>110/35/10</v>
          </cell>
        </row>
        <row r="448">
          <cell r="M448" t="str">
            <v>Страшевичи</v>
          </cell>
          <cell r="AB448" t="str">
            <v>кВ</v>
          </cell>
          <cell r="AD448" t="str">
            <v>35/10</v>
          </cell>
        </row>
        <row r="449">
          <cell r="M449" t="str">
            <v>Алексино</v>
          </cell>
          <cell r="AB449" t="str">
            <v>кВ</v>
          </cell>
          <cell r="AD449" t="str">
            <v>35/6</v>
          </cell>
        </row>
        <row r="450">
          <cell r="M450" t="str">
            <v>№ 1</v>
          </cell>
          <cell r="AB450" t="str">
            <v>кВ</v>
          </cell>
          <cell r="AD450" t="str">
            <v>35/10</v>
          </cell>
        </row>
        <row r="451">
          <cell r="M451" t="str">
            <v>№ 1</v>
          </cell>
          <cell r="AB451" t="str">
            <v>кВ</v>
          </cell>
          <cell r="AD451" t="str">
            <v>35/10</v>
          </cell>
        </row>
        <row r="452">
          <cell r="M452" t="str">
            <v>Нерль</v>
          </cell>
          <cell r="AB452" t="str">
            <v>кВ</v>
          </cell>
          <cell r="AD452" t="str">
            <v>35/10</v>
          </cell>
        </row>
        <row r="453">
          <cell r="M453" t="str">
            <v>№ 10</v>
          </cell>
          <cell r="AB453" t="str">
            <v>кВ</v>
          </cell>
          <cell r="AD453" t="str">
            <v>35/6</v>
          </cell>
        </row>
        <row r="454">
          <cell r="M454" t="str">
            <v>№ 1</v>
          </cell>
          <cell r="AB454" t="str">
            <v>кВ</v>
          </cell>
          <cell r="AD454" t="str">
            <v>35/10</v>
          </cell>
        </row>
        <row r="455">
          <cell r="M455" t="str">
            <v>Прямухино</v>
          </cell>
          <cell r="AB455" t="str">
            <v>кВ</v>
          </cell>
          <cell r="AD455" t="str">
            <v>35/10</v>
          </cell>
        </row>
        <row r="456">
          <cell r="M456" t="str">
            <v>Селище</v>
          </cell>
          <cell r="AB456" t="str">
            <v>кВ</v>
          </cell>
          <cell r="AD456" t="str">
            <v>35/10</v>
          </cell>
        </row>
        <row r="457">
          <cell r="M457" t="str">
            <v>Мошары</v>
          </cell>
          <cell r="AB457" t="str">
            <v>кВ</v>
          </cell>
          <cell r="AD457" t="str">
            <v>35/10</v>
          </cell>
        </row>
        <row r="458">
          <cell r="M458" t="str">
            <v>Луч</v>
          </cell>
          <cell r="AB458" t="str">
            <v>кВ</v>
          </cell>
          <cell r="AD458" t="str">
            <v>110/35/10</v>
          </cell>
        </row>
        <row r="459">
          <cell r="M459" t="str">
            <v>Торжок</v>
          </cell>
          <cell r="AB459" t="str">
            <v>кВ</v>
          </cell>
          <cell r="AD459" t="str">
            <v>110/35/10</v>
          </cell>
        </row>
        <row r="460">
          <cell r="M460" t="str">
            <v>Красный Холм</v>
          </cell>
          <cell r="AB460" t="str">
            <v>кВ</v>
          </cell>
          <cell r="AD460" t="str">
            <v>110/35/10</v>
          </cell>
        </row>
        <row r="461">
          <cell r="M461" t="str">
            <v>Лощемля</v>
          </cell>
          <cell r="AB461" t="str">
            <v>кВ</v>
          </cell>
          <cell r="AD461" t="str">
            <v>35/10</v>
          </cell>
        </row>
        <row r="462">
          <cell r="M462" t="str">
            <v>Слаутино</v>
          </cell>
          <cell r="AB462" t="str">
            <v>кВ</v>
          </cell>
          <cell r="AD462" t="str">
            <v>35/10</v>
          </cell>
        </row>
        <row r="463">
          <cell r="M463" t="str">
            <v>Никола Рожок</v>
          </cell>
          <cell r="AB463" t="str">
            <v>кВ</v>
          </cell>
          <cell r="AD463" t="str">
            <v>110/35/10</v>
          </cell>
        </row>
        <row r="464">
          <cell r="M464" t="str">
            <v>Мошки</v>
          </cell>
          <cell r="AB464" t="str">
            <v>кВ</v>
          </cell>
          <cell r="AD464" t="str">
            <v>35/10</v>
          </cell>
        </row>
        <row r="465">
          <cell r="M465" t="str">
            <v>Ривзавод</v>
          </cell>
          <cell r="AB465" t="str">
            <v>кВ</v>
          </cell>
          <cell r="AD465" t="str">
            <v>35/10</v>
          </cell>
        </row>
        <row r="466">
          <cell r="M466" t="str">
            <v>Степурино</v>
          </cell>
          <cell r="AB466" t="str">
            <v>кВ</v>
          </cell>
          <cell r="AD466" t="str">
            <v>35/10</v>
          </cell>
        </row>
        <row r="467">
          <cell r="M467" t="str">
            <v>Максатиха</v>
          </cell>
          <cell r="AB467" t="str">
            <v>кВ</v>
          </cell>
          <cell r="AD467" t="str">
            <v>35/10</v>
          </cell>
        </row>
        <row r="468">
          <cell r="M468" t="str">
            <v>Первитино</v>
          </cell>
          <cell r="AB468" t="str">
            <v>кВ</v>
          </cell>
          <cell r="AD468" t="str">
            <v>35/10</v>
          </cell>
        </row>
        <row r="469">
          <cell r="M469" t="str">
            <v>Микрорайонная</v>
          </cell>
          <cell r="AB469" t="str">
            <v>кВ</v>
          </cell>
          <cell r="AD469" t="str">
            <v>35/10/6</v>
          </cell>
        </row>
        <row r="470">
          <cell r="M470" t="str">
            <v>Микрорайонная</v>
          </cell>
          <cell r="AB470" t="str">
            <v>кВ</v>
          </cell>
          <cell r="AD470" t="str">
            <v>35/10/6</v>
          </cell>
        </row>
        <row r="471">
          <cell r="M471" t="str">
            <v>Селигер</v>
          </cell>
          <cell r="AB471" t="str">
            <v>кВ</v>
          </cell>
          <cell r="AD471" t="str">
            <v>35/10</v>
          </cell>
        </row>
        <row r="472">
          <cell r="M472" t="str">
            <v>Микрорайонная</v>
          </cell>
          <cell r="AB472" t="str">
            <v>кВ</v>
          </cell>
          <cell r="AD472" t="str">
            <v>35/10/6</v>
          </cell>
        </row>
        <row r="473">
          <cell r="M473" t="str">
            <v>Белый городок 35</v>
          </cell>
          <cell r="AB473" t="str">
            <v>кВ</v>
          </cell>
          <cell r="AD473" t="str">
            <v>35/6</v>
          </cell>
        </row>
        <row r="474">
          <cell r="M474" t="str">
            <v>Большое Вишенье</v>
          </cell>
          <cell r="AB474" t="str">
            <v>кВ</v>
          </cell>
          <cell r="AD474" t="str">
            <v>35/10</v>
          </cell>
        </row>
        <row r="475">
          <cell r="M475" t="str">
            <v>Старица</v>
          </cell>
          <cell r="AB475" t="str">
            <v>кВ</v>
          </cell>
          <cell r="AD475" t="str">
            <v>110/35/10</v>
          </cell>
        </row>
        <row r="476">
          <cell r="M476" t="str">
            <v>Лесное</v>
          </cell>
          <cell r="AB476" t="str">
            <v>кВ</v>
          </cell>
          <cell r="AD476" t="str">
            <v>35/10</v>
          </cell>
        </row>
        <row r="477">
          <cell r="M477" t="str">
            <v>РМК</v>
          </cell>
          <cell r="AB477" t="str">
            <v>кВ</v>
          </cell>
          <cell r="AD477" t="str">
            <v>35/10</v>
          </cell>
        </row>
        <row r="478">
          <cell r="M478" t="str">
            <v>РМК</v>
          </cell>
          <cell r="AB478" t="str">
            <v>кВ</v>
          </cell>
          <cell r="AD478" t="str">
            <v>35/10</v>
          </cell>
        </row>
        <row r="479">
          <cell r="M479" t="str">
            <v>Михайловское</v>
          </cell>
          <cell r="AB479" t="str">
            <v>кВ</v>
          </cell>
          <cell r="AD479" t="str">
            <v>35/10</v>
          </cell>
        </row>
        <row r="480">
          <cell r="M480" t="str">
            <v>Фролово</v>
          </cell>
          <cell r="AB480" t="str">
            <v>кВ</v>
          </cell>
          <cell r="AD480" t="str">
            <v>35/10</v>
          </cell>
        </row>
        <row r="481">
          <cell r="M481" t="str">
            <v>Белый городок 35</v>
          </cell>
          <cell r="AB481" t="str">
            <v>кВ</v>
          </cell>
          <cell r="AD481" t="str">
            <v>35/6</v>
          </cell>
        </row>
        <row r="482">
          <cell r="M482" t="str">
            <v>РМК</v>
          </cell>
          <cell r="AB482" t="str">
            <v>кВ</v>
          </cell>
          <cell r="AD482" t="str">
            <v>35/10</v>
          </cell>
        </row>
        <row r="483">
          <cell r="M483" t="str">
            <v>Селигер</v>
          </cell>
          <cell r="AB483" t="str">
            <v>кВ</v>
          </cell>
          <cell r="AD483" t="str">
            <v>35/10</v>
          </cell>
        </row>
        <row r="484">
          <cell r="M484" t="str">
            <v>РМК</v>
          </cell>
          <cell r="AB484" t="str">
            <v>кВ</v>
          </cell>
          <cell r="AD484" t="str">
            <v>35/10</v>
          </cell>
        </row>
        <row r="485">
          <cell r="M485" t="str">
            <v>Микрорайонная</v>
          </cell>
          <cell r="AB485" t="str">
            <v>кВ</v>
          </cell>
          <cell r="AD485" t="str">
            <v>35/10/6</v>
          </cell>
        </row>
        <row r="486">
          <cell r="M486" t="str">
            <v>РМК</v>
          </cell>
          <cell r="AB486" t="str">
            <v>кВ</v>
          </cell>
          <cell r="AD486" t="str">
            <v>35/10</v>
          </cell>
        </row>
        <row r="487">
          <cell r="M487" t="str">
            <v>Луч</v>
          </cell>
          <cell r="AB487" t="str">
            <v>кВ</v>
          </cell>
          <cell r="AD487" t="str">
            <v>110/35/10</v>
          </cell>
        </row>
        <row r="488">
          <cell r="M488" t="str">
            <v>Луч</v>
          </cell>
          <cell r="AB488" t="str">
            <v>кВ</v>
          </cell>
          <cell r="AD488" t="str">
            <v>110/35/10</v>
          </cell>
        </row>
        <row r="489">
          <cell r="M489" t="str">
            <v>Луч</v>
          </cell>
          <cell r="AB489" t="str">
            <v>кВ</v>
          </cell>
          <cell r="AD489" t="str">
            <v>110/35/10</v>
          </cell>
        </row>
        <row r="490">
          <cell r="M490" t="str">
            <v>Савватьево</v>
          </cell>
          <cell r="AB490" t="str">
            <v>кВ</v>
          </cell>
          <cell r="AD490" t="str">
            <v>35/10</v>
          </cell>
        </row>
        <row r="491">
          <cell r="M491" t="str">
            <v>Рамешки</v>
          </cell>
          <cell r="AB491" t="str">
            <v>кВ</v>
          </cell>
          <cell r="AD491" t="str">
            <v>110/35/10</v>
          </cell>
        </row>
        <row r="492">
          <cell r="M492" t="str">
            <v>№ 8</v>
          </cell>
          <cell r="AB492" t="str">
            <v>кВ</v>
          </cell>
          <cell r="AD492" t="str">
            <v>35/10</v>
          </cell>
        </row>
        <row r="493">
          <cell r="M493" t="str">
            <v>Белый городок 35</v>
          </cell>
          <cell r="AB493" t="str">
            <v>кВ</v>
          </cell>
          <cell r="AD493" t="str">
            <v>35/6</v>
          </cell>
        </row>
        <row r="494">
          <cell r="M494" t="str">
            <v>Зубцов</v>
          </cell>
          <cell r="AB494" t="str">
            <v>кВ</v>
          </cell>
          <cell r="AD494" t="str">
            <v>35/10</v>
          </cell>
        </row>
        <row r="495">
          <cell r="M495" t="str">
            <v>Чамерово</v>
          </cell>
          <cell r="AB495" t="str">
            <v>кВ</v>
          </cell>
          <cell r="AD495" t="str">
            <v>35/10</v>
          </cell>
        </row>
        <row r="496">
          <cell r="M496" t="str">
            <v>Зубцов</v>
          </cell>
          <cell r="AB496" t="str">
            <v>кВ</v>
          </cell>
          <cell r="AD496" t="str">
            <v>35/10</v>
          </cell>
        </row>
        <row r="497">
          <cell r="M497" t="str">
            <v>Страшевичи</v>
          </cell>
          <cell r="AB497" t="str">
            <v>кВ</v>
          </cell>
          <cell r="AD497" t="str">
            <v>35/10</v>
          </cell>
        </row>
        <row r="498">
          <cell r="M498" t="str">
            <v>Карачарово</v>
          </cell>
          <cell r="AB498" t="str">
            <v>кВ</v>
          </cell>
          <cell r="AD498" t="str">
            <v>35/6</v>
          </cell>
        </row>
        <row r="499">
          <cell r="M499" t="str">
            <v>Фролово</v>
          </cell>
          <cell r="AB499" t="str">
            <v>кВ</v>
          </cell>
          <cell r="AD499" t="str">
            <v>35/10</v>
          </cell>
        </row>
        <row r="500">
          <cell r="M500" t="str">
            <v>Фролово</v>
          </cell>
          <cell r="AB500" t="str">
            <v>кВ</v>
          </cell>
          <cell r="AD500" t="str">
            <v>35/10</v>
          </cell>
        </row>
        <row r="501">
          <cell r="M501" t="str">
            <v>Погорелое Городище</v>
          </cell>
          <cell r="AB501" t="str">
            <v>кВ</v>
          </cell>
          <cell r="AD501" t="str">
            <v>35/10</v>
          </cell>
        </row>
        <row r="502">
          <cell r="M502" t="str">
            <v>Белый городок 35</v>
          </cell>
          <cell r="AB502" t="str">
            <v>кВ</v>
          </cell>
          <cell r="AD502" t="str">
            <v>35/6</v>
          </cell>
        </row>
        <row r="503">
          <cell r="M503" t="str">
            <v>Фролово</v>
          </cell>
          <cell r="AB503" t="str">
            <v>кВ</v>
          </cell>
          <cell r="AD503" t="str">
            <v>35/10</v>
          </cell>
        </row>
        <row r="504">
          <cell r="M504" t="str">
            <v>Ильинское</v>
          </cell>
          <cell r="AB504" t="str">
            <v>кВ</v>
          </cell>
          <cell r="AD504" t="str">
            <v>35/10</v>
          </cell>
        </row>
        <row r="505">
          <cell r="M505" t="str">
            <v>Берново</v>
          </cell>
          <cell r="AB505" t="str">
            <v>кВ</v>
          </cell>
          <cell r="AD505" t="str">
            <v>35/10</v>
          </cell>
        </row>
        <row r="506">
          <cell r="M506" t="str">
            <v>Оленино</v>
          </cell>
          <cell r="AB506" t="str">
            <v>кВ</v>
          </cell>
          <cell r="AD506" t="str">
            <v>110/35/10</v>
          </cell>
        </row>
        <row r="507">
          <cell r="M507" t="str">
            <v>№ 1</v>
          </cell>
          <cell r="AB507" t="str">
            <v>кВ</v>
          </cell>
          <cell r="AD507" t="str">
            <v>35/10</v>
          </cell>
        </row>
        <row r="508">
          <cell r="M508" t="str">
            <v>Рамешки</v>
          </cell>
          <cell r="AB508" t="str">
            <v>кВ</v>
          </cell>
          <cell r="AD508" t="str">
            <v>110/35/10</v>
          </cell>
        </row>
        <row r="509">
          <cell r="M509" t="str">
            <v>Мелково</v>
          </cell>
          <cell r="AB509" t="str">
            <v>кВ</v>
          </cell>
          <cell r="AD509" t="str">
            <v>35/6</v>
          </cell>
        </row>
        <row r="510">
          <cell r="M510" t="str">
            <v>№ 5</v>
          </cell>
          <cell r="AB510" t="str">
            <v>кВ</v>
          </cell>
          <cell r="AD510" t="str">
            <v>35/6</v>
          </cell>
        </row>
        <row r="511">
          <cell r="M511" t="str">
            <v>Медведиха</v>
          </cell>
          <cell r="AB511" t="str">
            <v>кВ</v>
          </cell>
          <cell r="AD511" t="str">
            <v>110/10</v>
          </cell>
        </row>
        <row r="512">
          <cell r="M512" t="str">
            <v>№ 1</v>
          </cell>
          <cell r="AB512" t="str">
            <v>кВ</v>
          </cell>
          <cell r="AD512" t="str">
            <v>35/10</v>
          </cell>
        </row>
        <row r="513">
          <cell r="M513" t="str">
            <v>Фролово</v>
          </cell>
          <cell r="AB513" t="str">
            <v>кВ</v>
          </cell>
          <cell r="AD513" t="str">
            <v>35/10</v>
          </cell>
        </row>
        <row r="514">
          <cell r="M514" t="str">
            <v>Гришкино</v>
          </cell>
          <cell r="AB514" t="str">
            <v>кВ</v>
          </cell>
          <cell r="AD514" t="str">
            <v>35/10</v>
          </cell>
        </row>
        <row r="515">
          <cell r="M515" t="str">
            <v>Карачарово</v>
          </cell>
          <cell r="AB515" t="str">
            <v>кВ</v>
          </cell>
          <cell r="AD515" t="str">
            <v>35/6</v>
          </cell>
        </row>
        <row r="516">
          <cell r="M516" t="str">
            <v>№ 1</v>
          </cell>
          <cell r="AB516" t="str">
            <v>кВ</v>
          </cell>
          <cell r="AD516" t="str">
            <v>35/10</v>
          </cell>
        </row>
        <row r="517">
          <cell r="M517" t="str">
            <v>№ 1</v>
          </cell>
          <cell r="AB517" t="str">
            <v>кВ</v>
          </cell>
          <cell r="AD517" t="str">
            <v>35/10</v>
          </cell>
        </row>
        <row r="518">
          <cell r="M518" t="str">
            <v>№ 1</v>
          </cell>
          <cell r="AB518" t="str">
            <v>кВ</v>
          </cell>
          <cell r="AD518" t="str">
            <v>35/10</v>
          </cell>
        </row>
        <row r="519">
          <cell r="M519" t="str">
            <v>№ 1</v>
          </cell>
          <cell r="AB519" t="str">
            <v>кВ</v>
          </cell>
          <cell r="AD519" t="str">
            <v>35/10</v>
          </cell>
        </row>
        <row r="520">
          <cell r="M520" t="str">
            <v>№ 1</v>
          </cell>
          <cell r="AB520" t="str">
            <v>кВ</v>
          </cell>
          <cell r="AD520" t="str">
            <v>35/10</v>
          </cell>
        </row>
        <row r="521">
          <cell r="M521" t="str">
            <v>№ 1</v>
          </cell>
          <cell r="AB521" t="str">
            <v>кВ</v>
          </cell>
          <cell r="AD521" t="str">
            <v>35/10</v>
          </cell>
        </row>
        <row r="522">
          <cell r="M522" t="str">
            <v>№ 1</v>
          </cell>
          <cell r="AB522" t="str">
            <v>кВ</v>
          </cell>
          <cell r="AD522" t="str">
            <v>35/10</v>
          </cell>
        </row>
        <row r="523">
          <cell r="M523" t="str">
            <v>№ 1</v>
          </cell>
          <cell r="AB523" t="str">
            <v>кВ</v>
          </cell>
          <cell r="AD523" t="str">
            <v>35/10</v>
          </cell>
        </row>
        <row r="524">
          <cell r="M524" t="str">
            <v>№ 1</v>
          </cell>
          <cell r="AB524" t="str">
            <v>кВ</v>
          </cell>
          <cell r="AD524" t="str">
            <v>35/10</v>
          </cell>
        </row>
        <row r="525">
          <cell r="M525" t="str">
            <v>Гришкино</v>
          </cell>
          <cell r="AB525" t="str">
            <v>кВ</v>
          </cell>
          <cell r="AD525" t="str">
            <v>35/10</v>
          </cell>
        </row>
        <row r="526">
          <cell r="M526" t="str">
            <v>Гришкино</v>
          </cell>
          <cell r="AB526" t="str">
            <v>кВ</v>
          </cell>
          <cell r="AD526" t="str">
            <v>35/10</v>
          </cell>
        </row>
        <row r="527">
          <cell r="M527" t="str">
            <v>Гришкино</v>
          </cell>
          <cell r="AB527" t="str">
            <v>кВ</v>
          </cell>
          <cell r="AD527" t="str">
            <v>35/10</v>
          </cell>
        </row>
        <row r="528">
          <cell r="M528" t="str">
            <v>Гришкино</v>
          </cell>
          <cell r="AB528" t="str">
            <v>кВ</v>
          </cell>
          <cell r="AD528" t="str">
            <v>35/10</v>
          </cell>
        </row>
        <row r="529">
          <cell r="M529" t="str">
            <v>Гришкино</v>
          </cell>
          <cell r="AB529" t="str">
            <v>кВ</v>
          </cell>
          <cell r="AD529" t="str">
            <v>35/10</v>
          </cell>
        </row>
        <row r="530">
          <cell r="M530" t="str">
            <v>Гришкино</v>
          </cell>
          <cell r="AB530" t="str">
            <v>кВ</v>
          </cell>
          <cell r="AD530" t="str">
            <v>35/10</v>
          </cell>
        </row>
        <row r="531">
          <cell r="M531" t="str">
            <v>Гришкино</v>
          </cell>
          <cell r="AB531" t="str">
            <v>кВ</v>
          </cell>
          <cell r="AD531" t="str">
            <v>35/10</v>
          </cell>
        </row>
        <row r="532">
          <cell r="M532" t="str">
            <v>Гришкино</v>
          </cell>
          <cell r="AB532" t="str">
            <v>кВ</v>
          </cell>
          <cell r="AD532" t="str">
            <v>35/10</v>
          </cell>
        </row>
        <row r="533">
          <cell r="M533" t="str">
            <v>№ 1</v>
          </cell>
          <cell r="AB533" t="str">
            <v>кВ</v>
          </cell>
          <cell r="AD533" t="str">
            <v>35/10</v>
          </cell>
        </row>
        <row r="534">
          <cell r="M534" t="str">
            <v>№ 1</v>
          </cell>
          <cell r="AB534" t="str">
            <v>кВ</v>
          </cell>
          <cell r="AD534" t="str">
            <v>35/10</v>
          </cell>
        </row>
        <row r="535">
          <cell r="M535" t="str">
            <v>Неклюдово</v>
          </cell>
          <cell r="AB535" t="str">
            <v>кВ</v>
          </cell>
          <cell r="AD535" t="str">
            <v>35/10</v>
          </cell>
        </row>
        <row r="536">
          <cell r="M536" t="str">
            <v>№ 1</v>
          </cell>
          <cell r="AB536" t="str">
            <v>кВ</v>
          </cell>
          <cell r="AD536" t="str">
            <v>35/10</v>
          </cell>
        </row>
        <row r="537">
          <cell r="M537" t="str">
            <v>№ 1</v>
          </cell>
          <cell r="AB537" t="str">
            <v>кВ</v>
          </cell>
          <cell r="AD537" t="str">
            <v>35/10</v>
          </cell>
        </row>
        <row r="538">
          <cell r="M538" t="str">
            <v>Б-4</v>
          </cell>
          <cell r="AB538" t="str">
            <v>кВ</v>
          </cell>
          <cell r="AD538" t="str">
            <v>110/35/10</v>
          </cell>
        </row>
        <row r="539">
          <cell r="M539" t="str">
            <v>№ 1</v>
          </cell>
          <cell r="AB539" t="str">
            <v>кВ</v>
          </cell>
          <cell r="AD539" t="str">
            <v>35/10</v>
          </cell>
        </row>
        <row r="540">
          <cell r="M540" t="str">
            <v>№ 1</v>
          </cell>
          <cell r="AB540" t="str">
            <v>кВ</v>
          </cell>
          <cell r="AD540" t="str">
            <v>35/10</v>
          </cell>
        </row>
        <row r="541">
          <cell r="M541" t="str">
            <v>№ 1</v>
          </cell>
          <cell r="AB541" t="str">
            <v>кВ</v>
          </cell>
          <cell r="AD541" t="str">
            <v>35/10</v>
          </cell>
        </row>
        <row r="542">
          <cell r="M542" t="str">
            <v>№ 1</v>
          </cell>
          <cell r="AB542" t="str">
            <v>кВ</v>
          </cell>
          <cell r="AD542" t="str">
            <v>35/10</v>
          </cell>
        </row>
        <row r="543">
          <cell r="M543" t="str">
            <v>№ 1</v>
          </cell>
          <cell r="AB543" t="str">
            <v>кВ</v>
          </cell>
          <cell r="AD543" t="str">
            <v>35/10</v>
          </cell>
        </row>
        <row r="544">
          <cell r="M544" t="str">
            <v>№ 1</v>
          </cell>
          <cell r="AB544" t="str">
            <v>кВ</v>
          </cell>
          <cell r="AD544" t="str">
            <v>35/10</v>
          </cell>
        </row>
        <row r="545">
          <cell r="M545" t="str">
            <v>№ 1</v>
          </cell>
          <cell r="AB545" t="str">
            <v>кВ</v>
          </cell>
          <cell r="AD545" t="str">
            <v>35/10</v>
          </cell>
        </row>
        <row r="546">
          <cell r="M546" t="str">
            <v>№ 1</v>
          </cell>
          <cell r="AB546" t="str">
            <v>кВ</v>
          </cell>
          <cell r="AD546" t="str">
            <v>35/10</v>
          </cell>
        </row>
        <row r="547">
          <cell r="M547" t="str">
            <v>Заднее Поле</v>
          </cell>
          <cell r="AB547" t="str">
            <v>кВ</v>
          </cell>
          <cell r="AD547" t="str">
            <v>110/35/10</v>
          </cell>
        </row>
        <row r="548">
          <cell r="M548" t="str">
            <v>№ 1</v>
          </cell>
          <cell r="AB548" t="str">
            <v>кВ</v>
          </cell>
          <cell r="AD548" t="str">
            <v>35/10</v>
          </cell>
        </row>
        <row r="549">
          <cell r="M549" t="str">
            <v>№ 1</v>
          </cell>
          <cell r="AB549" t="str">
            <v>кВ</v>
          </cell>
          <cell r="AD549" t="str">
            <v>35/10</v>
          </cell>
        </row>
        <row r="550">
          <cell r="M550" t="str">
            <v>Луковниково</v>
          </cell>
          <cell r="AB550" t="str">
            <v>кВ</v>
          </cell>
          <cell r="AD550" t="str">
            <v>35/10</v>
          </cell>
        </row>
        <row r="551">
          <cell r="M551" t="str">
            <v>№ 1</v>
          </cell>
          <cell r="AB551" t="str">
            <v>кВ</v>
          </cell>
          <cell r="AD551" t="str">
            <v>35/10</v>
          </cell>
        </row>
        <row r="552">
          <cell r="M552" t="str">
            <v>№ 1</v>
          </cell>
          <cell r="AB552" t="str">
            <v>кВ</v>
          </cell>
          <cell r="AD552" t="str">
            <v>35/10</v>
          </cell>
        </row>
        <row r="553">
          <cell r="M553" t="str">
            <v>№ 1</v>
          </cell>
          <cell r="AB553" t="str">
            <v>кВ</v>
          </cell>
          <cell r="AD553" t="str">
            <v>35/10</v>
          </cell>
        </row>
        <row r="554">
          <cell r="M554" t="str">
            <v>Гришкино</v>
          </cell>
          <cell r="AB554" t="str">
            <v>кВ</v>
          </cell>
          <cell r="AD554" t="str">
            <v>35/10</v>
          </cell>
        </row>
        <row r="555">
          <cell r="M555" t="str">
            <v>Гришкино</v>
          </cell>
          <cell r="AB555" t="str">
            <v>кВ</v>
          </cell>
          <cell r="AD555" t="str">
            <v>35/10</v>
          </cell>
        </row>
        <row r="556">
          <cell r="M556" t="str">
            <v>Эммаус</v>
          </cell>
          <cell r="AB556" t="str">
            <v>кВ</v>
          </cell>
          <cell r="AD556" t="str">
            <v>35/10</v>
          </cell>
        </row>
        <row r="557">
          <cell r="M557" t="str">
            <v>Полиграфкраски</v>
          </cell>
          <cell r="AB557" t="str">
            <v>кВ</v>
          </cell>
          <cell r="AD557" t="str">
            <v>110/10</v>
          </cell>
        </row>
        <row r="558">
          <cell r="M558" t="str">
            <v>ДВП</v>
          </cell>
          <cell r="AB558" t="str">
            <v>кВ</v>
          </cell>
          <cell r="AD558" t="str">
            <v>110/35/10</v>
          </cell>
        </row>
        <row r="559">
          <cell r="M559" t="str">
            <v>ДВП</v>
          </cell>
          <cell r="AB559" t="str">
            <v>кВ</v>
          </cell>
          <cell r="AD559" t="str">
            <v>110/35/10</v>
          </cell>
        </row>
        <row r="560">
          <cell r="M560" t="str">
            <v>Верхняя Троица</v>
          </cell>
          <cell r="AB560" t="str">
            <v>кВ</v>
          </cell>
          <cell r="AD560" t="str">
            <v>110/35/10</v>
          </cell>
        </row>
        <row r="561">
          <cell r="M561" t="str">
            <v>Борки</v>
          </cell>
          <cell r="AB561" t="str">
            <v>кВ</v>
          </cell>
          <cell r="AD561" t="str">
            <v>110/35/10</v>
          </cell>
        </row>
        <row r="562">
          <cell r="M562" t="str">
            <v>№ 5</v>
          </cell>
          <cell r="AB562" t="str">
            <v>кВ</v>
          </cell>
          <cell r="AD562" t="str">
            <v>35/6</v>
          </cell>
        </row>
        <row r="563">
          <cell r="M563" t="str">
            <v>Максатиха</v>
          </cell>
          <cell r="AB563" t="str">
            <v>кВ</v>
          </cell>
          <cell r="AD563" t="str">
            <v>35/10</v>
          </cell>
        </row>
        <row r="564">
          <cell r="M564" t="str">
            <v>Рязаново</v>
          </cell>
          <cell r="AB564" t="str">
            <v>кВ</v>
          </cell>
          <cell r="AD564" t="str">
            <v>35/10</v>
          </cell>
        </row>
        <row r="565">
          <cell r="M565" t="str">
            <v>Красногорская</v>
          </cell>
          <cell r="AB565" t="str">
            <v>кВ</v>
          </cell>
          <cell r="AD565" t="str">
            <v>35/10</v>
          </cell>
        </row>
        <row r="566">
          <cell r="M566" t="str">
            <v>Старая Торопа</v>
          </cell>
          <cell r="AB566" t="str">
            <v>кВ</v>
          </cell>
          <cell r="AD566" t="str">
            <v>35/10</v>
          </cell>
        </row>
        <row r="567">
          <cell r="M567" t="str">
            <v>Медное</v>
          </cell>
          <cell r="AB567" t="str">
            <v>кВ</v>
          </cell>
          <cell r="AD567" t="str">
            <v>35/10</v>
          </cell>
        </row>
        <row r="568">
          <cell r="M568" t="str">
            <v>Медное</v>
          </cell>
          <cell r="AB568" t="str">
            <v>кВ</v>
          </cell>
          <cell r="AD568" t="str">
            <v>35/10</v>
          </cell>
        </row>
        <row r="569">
          <cell r="M569" t="str">
            <v>Бубеньево</v>
          </cell>
          <cell r="AB569" t="str">
            <v>кВ</v>
          </cell>
          <cell r="AD569" t="str">
            <v>35/10</v>
          </cell>
        </row>
        <row r="570">
          <cell r="M570" t="str">
            <v>Бубеньево</v>
          </cell>
          <cell r="AB570" t="str">
            <v>кВ</v>
          </cell>
          <cell r="AD570" t="str">
            <v>35/10</v>
          </cell>
        </row>
        <row r="571">
          <cell r="M571" t="str">
            <v>Нагорское</v>
          </cell>
          <cell r="AB571" t="str">
            <v>кВ</v>
          </cell>
          <cell r="AD571" t="str">
            <v>35/10</v>
          </cell>
        </row>
        <row r="572">
          <cell r="M572" t="str">
            <v>Максатиха</v>
          </cell>
          <cell r="AB572" t="str">
            <v>кВ</v>
          </cell>
          <cell r="AD572" t="str">
            <v>35/10</v>
          </cell>
        </row>
        <row r="573">
          <cell r="M573" t="str">
            <v>Карамзино</v>
          </cell>
          <cell r="AB573" t="str">
            <v>кВ</v>
          </cell>
          <cell r="AD573" t="str">
            <v>35/10</v>
          </cell>
        </row>
        <row r="574">
          <cell r="M574" t="str">
            <v>Высокое</v>
          </cell>
          <cell r="AB574" t="str">
            <v>кВ</v>
          </cell>
          <cell r="AD574" t="str">
            <v>35/10</v>
          </cell>
        </row>
        <row r="575">
          <cell r="M575" t="str">
            <v>Тургиново</v>
          </cell>
          <cell r="AB575" t="str">
            <v>кВ</v>
          </cell>
          <cell r="AD575" t="str">
            <v>35/10</v>
          </cell>
        </row>
        <row r="576">
          <cell r="M576" t="str">
            <v>Зубцов</v>
          </cell>
          <cell r="AB576" t="str">
            <v>кВ</v>
          </cell>
          <cell r="AD576" t="str">
            <v>35/10</v>
          </cell>
        </row>
        <row r="577">
          <cell r="M577" t="str">
            <v>Княжьи Горы</v>
          </cell>
          <cell r="AB577" t="str">
            <v>кВ</v>
          </cell>
          <cell r="AD577" t="str">
            <v>35/10</v>
          </cell>
        </row>
        <row r="578">
          <cell r="M578" t="str">
            <v>Княжьи Горы</v>
          </cell>
          <cell r="AB578" t="str">
            <v>кВ</v>
          </cell>
          <cell r="AD578" t="str">
            <v>35/10</v>
          </cell>
        </row>
        <row r="579">
          <cell r="M579" t="str">
            <v>Осташков</v>
          </cell>
          <cell r="AB579" t="str">
            <v>кВ</v>
          </cell>
          <cell r="AD579" t="str">
            <v>110/35/10</v>
          </cell>
        </row>
        <row r="580">
          <cell r="M580" t="str">
            <v>Осташков</v>
          </cell>
          <cell r="AB580" t="str">
            <v>кВ</v>
          </cell>
          <cell r="AD580" t="str">
            <v>110/35/10</v>
          </cell>
        </row>
        <row r="581">
          <cell r="M581" t="str">
            <v>Зобнино</v>
          </cell>
          <cell r="AB581" t="str">
            <v>кВ</v>
          </cell>
          <cell r="AD581" t="str">
            <v>110/10</v>
          </cell>
        </row>
        <row r="582">
          <cell r="M582" t="str">
            <v>Мошки</v>
          </cell>
          <cell r="AB582" t="str">
            <v>кВ</v>
          </cell>
          <cell r="AD582" t="str">
            <v>35/10</v>
          </cell>
        </row>
        <row r="583">
          <cell r="M583" t="str">
            <v>Светлица</v>
          </cell>
          <cell r="AB583" t="str">
            <v>кВ</v>
          </cell>
          <cell r="AD583" t="str">
            <v>35/10</v>
          </cell>
        </row>
        <row r="584">
          <cell r="M584" t="str">
            <v>ЦДТ</v>
          </cell>
          <cell r="AB584" t="str">
            <v>кВ</v>
          </cell>
          <cell r="AD584" t="str">
            <v>35/10</v>
          </cell>
        </row>
        <row r="585">
          <cell r="M585" t="str">
            <v>Верхняя Троица</v>
          </cell>
          <cell r="AB585" t="str">
            <v>кВ</v>
          </cell>
          <cell r="AD585" t="str">
            <v>110/35/10</v>
          </cell>
        </row>
        <row r="586">
          <cell r="M586" t="str">
            <v>Клешнево</v>
          </cell>
          <cell r="AB586" t="str">
            <v>кВ</v>
          </cell>
          <cell r="AD586" t="str">
            <v>35/10</v>
          </cell>
        </row>
        <row r="587">
          <cell r="M587" t="str">
            <v>Большое Вишенье</v>
          </cell>
          <cell r="AB587" t="str">
            <v>кВ</v>
          </cell>
          <cell r="AD587" t="str">
            <v>35/10</v>
          </cell>
        </row>
        <row r="588">
          <cell r="M588" t="str">
            <v>Погорелое Городище</v>
          </cell>
          <cell r="AB588" t="str">
            <v>кВ</v>
          </cell>
          <cell r="AD588" t="str">
            <v>35/10</v>
          </cell>
        </row>
        <row r="589">
          <cell r="M589" t="str">
            <v>РМК</v>
          </cell>
          <cell r="AB589" t="str">
            <v>кВ</v>
          </cell>
          <cell r="AD589" t="str">
            <v>35/10</v>
          </cell>
        </row>
        <row r="590">
          <cell r="M590" t="str">
            <v>№ 9</v>
          </cell>
          <cell r="AB590" t="str">
            <v>кВ</v>
          </cell>
          <cell r="AD590" t="str">
            <v>35/10/6</v>
          </cell>
        </row>
        <row r="591">
          <cell r="M591" t="str">
            <v>Ильинское</v>
          </cell>
          <cell r="AB591" t="str">
            <v>кВ</v>
          </cell>
          <cell r="AD591" t="str">
            <v>35/10</v>
          </cell>
        </row>
        <row r="592">
          <cell r="M592" t="str">
            <v>Тургиново</v>
          </cell>
          <cell r="AB592" t="str">
            <v>кВ</v>
          </cell>
          <cell r="AD592" t="str">
            <v>35/10</v>
          </cell>
        </row>
        <row r="593">
          <cell r="M593" t="str">
            <v>Плутково</v>
          </cell>
          <cell r="AB593" t="str">
            <v>кВ</v>
          </cell>
          <cell r="AD593" t="str">
            <v>35/10</v>
          </cell>
        </row>
        <row r="594">
          <cell r="M594" t="str">
            <v>Простор</v>
          </cell>
          <cell r="AB594" t="str">
            <v>кВ</v>
          </cell>
          <cell r="AD594" t="str">
            <v>110/35/10</v>
          </cell>
        </row>
        <row r="595">
          <cell r="M595" t="str">
            <v>Селигер</v>
          </cell>
          <cell r="AB595" t="str">
            <v>кВ</v>
          </cell>
          <cell r="AD595" t="str">
            <v>35/10</v>
          </cell>
        </row>
        <row r="596">
          <cell r="M596" t="str">
            <v>Мошки</v>
          </cell>
          <cell r="AB596" t="str">
            <v>кВ</v>
          </cell>
          <cell r="AD596" t="str">
            <v>35/10</v>
          </cell>
        </row>
        <row r="597">
          <cell r="M597" t="str">
            <v>Гришкино</v>
          </cell>
          <cell r="AB597" t="str">
            <v>кВ</v>
          </cell>
          <cell r="AD597" t="str">
            <v>35/10</v>
          </cell>
        </row>
        <row r="598">
          <cell r="M598" t="str">
            <v>Селигер</v>
          </cell>
          <cell r="AB598" t="str">
            <v>кВ</v>
          </cell>
          <cell r="AD598" t="str">
            <v>35/10</v>
          </cell>
        </row>
        <row r="599">
          <cell r="M599" t="str">
            <v>Борки</v>
          </cell>
          <cell r="AB599" t="str">
            <v>кВ</v>
          </cell>
          <cell r="AD599" t="str">
            <v>110/35/10</v>
          </cell>
        </row>
        <row r="600">
          <cell r="M600" t="str">
            <v>Диево</v>
          </cell>
          <cell r="AB600" t="str">
            <v>кВ</v>
          </cell>
          <cell r="AD600" t="str">
            <v>35/10</v>
          </cell>
        </row>
        <row r="601">
          <cell r="M601" t="str">
            <v>Удомля</v>
          </cell>
          <cell r="AB601" t="str">
            <v>кВ</v>
          </cell>
          <cell r="AD601" t="str">
            <v>110/35/10</v>
          </cell>
        </row>
        <row r="602">
          <cell r="M602" t="str">
            <v>Сахарово</v>
          </cell>
          <cell r="AB602" t="str">
            <v>кВ</v>
          </cell>
          <cell r="AD602" t="str">
            <v>35/10</v>
          </cell>
        </row>
        <row r="603">
          <cell r="M603" t="str">
            <v>Селище</v>
          </cell>
          <cell r="AB603" t="str">
            <v>кВ</v>
          </cell>
          <cell r="AD603" t="str">
            <v>35/10</v>
          </cell>
        </row>
        <row r="604">
          <cell r="M604" t="str">
            <v>Квакшино</v>
          </cell>
          <cell r="AB604" t="str">
            <v>кВ</v>
          </cell>
          <cell r="AD604" t="str">
            <v>35/10</v>
          </cell>
        </row>
        <row r="605">
          <cell r="M605" t="str">
            <v>Селигер</v>
          </cell>
          <cell r="AB605" t="str">
            <v>кВ</v>
          </cell>
          <cell r="AD605" t="str">
            <v>35/10</v>
          </cell>
        </row>
        <row r="606">
          <cell r="M606" t="str">
            <v>Стекловолокно</v>
          </cell>
          <cell r="AB606" t="str">
            <v>кВ</v>
          </cell>
          <cell r="AD606" t="str">
            <v>35/6</v>
          </cell>
        </row>
        <row r="607">
          <cell r="M607" t="str">
            <v>№ 15</v>
          </cell>
          <cell r="AB607" t="str">
            <v>кВ</v>
          </cell>
          <cell r="AD607" t="str">
            <v>35/10</v>
          </cell>
        </row>
        <row r="608">
          <cell r="M608" t="str">
            <v>Красногорская</v>
          </cell>
          <cell r="AB608" t="str">
            <v>кВ</v>
          </cell>
          <cell r="AD608" t="str">
            <v>35/10</v>
          </cell>
        </row>
        <row r="609">
          <cell r="M609" t="str">
            <v>Алунд</v>
          </cell>
          <cell r="AB609" t="str">
            <v>кВ</v>
          </cell>
          <cell r="AD609" t="str">
            <v>110/10</v>
          </cell>
        </row>
        <row r="610">
          <cell r="M610" t="str">
            <v>Княжьи Горы</v>
          </cell>
          <cell r="AB610" t="str">
            <v>кВ</v>
          </cell>
          <cell r="AD610" t="str">
            <v>35/10</v>
          </cell>
        </row>
        <row r="611">
          <cell r="M611" t="str">
            <v>Полиграфкраски</v>
          </cell>
          <cell r="AB611" t="str">
            <v>кВ</v>
          </cell>
          <cell r="AD611" t="str">
            <v>110/10</v>
          </cell>
        </row>
        <row r="612">
          <cell r="M612" t="str">
            <v>Селигер</v>
          </cell>
          <cell r="AB612" t="str">
            <v>кВ</v>
          </cell>
          <cell r="AD612" t="str">
            <v>35/10</v>
          </cell>
        </row>
        <row r="613">
          <cell r="M613" t="str">
            <v>Неклюдово</v>
          </cell>
          <cell r="AB613" t="str">
            <v>кВ</v>
          </cell>
          <cell r="AD613" t="str">
            <v>35/10</v>
          </cell>
        </row>
        <row r="614">
          <cell r="M614" t="str">
            <v>Княжьи Горы</v>
          </cell>
          <cell r="AB614" t="str">
            <v>кВ</v>
          </cell>
          <cell r="AD614" t="str">
            <v>35/10</v>
          </cell>
        </row>
        <row r="615">
          <cell r="M615" t="str">
            <v>Удомля</v>
          </cell>
          <cell r="AB615" t="str">
            <v>кВ</v>
          </cell>
          <cell r="AD615" t="str">
            <v>110/35/10</v>
          </cell>
        </row>
        <row r="616">
          <cell r="M616" t="str">
            <v>Ряд</v>
          </cell>
          <cell r="AB616" t="str">
            <v>кВ</v>
          </cell>
          <cell r="AD616" t="str">
            <v>35/10</v>
          </cell>
        </row>
        <row r="617">
          <cell r="M617" t="str">
            <v>Верхняя Троица</v>
          </cell>
          <cell r="AB617" t="str">
            <v>кВ</v>
          </cell>
          <cell r="AD617" t="str">
            <v>110/35/10</v>
          </cell>
        </row>
        <row r="618">
          <cell r="M618" t="str">
            <v>Будово</v>
          </cell>
          <cell r="AB618" t="str">
            <v>кВ</v>
          </cell>
          <cell r="AD618" t="str">
            <v>35/10</v>
          </cell>
        </row>
        <row r="619">
          <cell r="M619" t="str">
            <v>Роща</v>
          </cell>
          <cell r="AB619" t="str">
            <v>кВ</v>
          </cell>
          <cell r="AD619" t="str">
            <v>110/35/10</v>
          </cell>
        </row>
        <row r="620">
          <cell r="M620" t="str">
            <v>Зобнино</v>
          </cell>
          <cell r="AB620" t="str">
            <v>кВ</v>
          </cell>
          <cell r="AD620" t="str">
            <v>110/10</v>
          </cell>
        </row>
        <row r="621">
          <cell r="M621" t="str">
            <v>Удомля</v>
          </cell>
          <cell r="AB621" t="str">
            <v>кВ</v>
          </cell>
          <cell r="AD621" t="str">
            <v>110/35/10</v>
          </cell>
        </row>
        <row r="622">
          <cell r="M622" t="str">
            <v>Старица</v>
          </cell>
          <cell r="AB622" t="str">
            <v>кВ</v>
          </cell>
          <cell r="AD622" t="str">
            <v>110/35/10</v>
          </cell>
        </row>
        <row r="623">
          <cell r="M623" t="str">
            <v>Медное</v>
          </cell>
          <cell r="AB623" t="str">
            <v>кВ</v>
          </cell>
          <cell r="AD623" t="str">
            <v>35/10</v>
          </cell>
        </row>
        <row r="624">
          <cell r="M624" t="str">
            <v>Дмитрова Гора</v>
          </cell>
          <cell r="AB624" t="str">
            <v>кВ</v>
          </cell>
          <cell r="AD624" t="str">
            <v>35/10</v>
          </cell>
        </row>
        <row r="625">
          <cell r="M625" t="str">
            <v>Селище</v>
          </cell>
          <cell r="AB625" t="str">
            <v>кВ</v>
          </cell>
          <cell r="AD625" t="str">
            <v>35/10</v>
          </cell>
        </row>
        <row r="626">
          <cell r="M626" t="str">
            <v>Рамешки</v>
          </cell>
          <cell r="AB626" t="str">
            <v>кВ</v>
          </cell>
          <cell r="AD626" t="str">
            <v>110/35/10</v>
          </cell>
        </row>
        <row r="627">
          <cell r="M627" t="str">
            <v>Барыково</v>
          </cell>
          <cell r="AB627" t="str">
            <v>кВ</v>
          </cell>
          <cell r="AD627" t="str">
            <v>35/6</v>
          </cell>
        </row>
        <row r="628">
          <cell r="M628" t="str">
            <v>Сукромля 35/10</v>
          </cell>
          <cell r="AB628" t="str">
            <v>кВ</v>
          </cell>
          <cell r="AD628" t="str">
            <v>35/10</v>
          </cell>
        </row>
        <row r="629">
          <cell r="M629" t="str">
            <v>Глазково</v>
          </cell>
          <cell r="AB629" t="str">
            <v>кВ</v>
          </cell>
          <cell r="AD629" t="str">
            <v>110/10</v>
          </cell>
        </row>
        <row r="630">
          <cell r="M630" t="str">
            <v>Погорелое Городище</v>
          </cell>
          <cell r="AB630" t="str">
            <v>кВ</v>
          </cell>
          <cell r="AD630" t="str">
            <v>35/10</v>
          </cell>
        </row>
        <row r="631">
          <cell r="M631" t="str">
            <v>Кушалино</v>
          </cell>
          <cell r="AB631" t="str">
            <v>кВ</v>
          </cell>
          <cell r="AD631" t="str">
            <v>35/10</v>
          </cell>
        </row>
        <row r="632">
          <cell r="M632" t="str">
            <v>Кушалино</v>
          </cell>
          <cell r="AB632" t="str">
            <v>кВ</v>
          </cell>
          <cell r="AD632" t="str">
            <v>35/10</v>
          </cell>
        </row>
        <row r="633">
          <cell r="M633" t="str">
            <v>Удомля</v>
          </cell>
          <cell r="AB633" t="str">
            <v>кВ</v>
          </cell>
          <cell r="AD633" t="str">
            <v>110/35/10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"/>
  <sheetViews>
    <sheetView tabSelected="1" topLeftCell="A19" workbookViewId="0">
      <selection activeCell="A7" sqref="A7:K187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0.5703125" bestFit="1" customWidth="1"/>
    <col min="7" max="7" width="11.42578125" customWidth="1"/>
    <col min="9" max="9" width="10.7109375" customWidth="1"/>
    <col min="11" max="11" width="10.140625" customWidth="1"/>
  </cols>
  <sheetData>
    <row r="1" spans="1:11" x14ac:dyDescent="0.25">
      <c r="H1" s="40" t="s">
        <v>15</v>
      </c>
      <c r="I1" s="40"/>
      <c r="J1" s="40"/>
      <c r="K1" s="40"/>
    </row>
    <row r="2" spans="1:11" x14ac:dyDescent="0.25">
      <c r="A2" s="1" t="s">
        <v>835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41" t="s">
        <v>1</v>
      </c>
      <c r="B4" s="9"/>
      <c r="C4" s="41" t="s">
        <v>14</v>
      </c>
      <c r="D4" s="39" t="s">
        <v>2</v>
      </c>
      <c r="E4" s="39"/>
      <c r="F4" s="39" t="s">
        <v>3</v>
      </c>
      <c r="G4" s="39"/>
      <c r="H4" s="39" t="s">
        <v>4</v>
      </c>
      <c r="I4" s="44"/>
      <c r="J4" s="39" t="s">
        <v>5</v>
      </c>
      <c r="K4" s="39"/>
    </row>
    <row r="5" spans="1:11" ht="46.5" customHeight="1" thickBot="1" x14ac:dyDescent="0.3">
      <c r="A5" s="42"/>
      <c r="B5" s="10" t="s">
        <v>18</v>
      </c>
      <c r="C5" s="42"/>
      <c r="D5" s="39"/>
      <c r="E5" s="39"/>
      <c r="F5" s="39"/>
      <c r="G5" s="39"/>
      <c r="H5" s="39"/>
      <c r="I5" s="44"/>
      <c r="J5" s="39"/>
      <c r="K5" s="39"/>
    </row>
    <row r="6" spans="1:11" x14ac:dyDescent="0.25">
      <c r="A6" s="42"/>
      <c r="B6" s="10"/>
      <c r="C6" s="43"/>
      <c r="D6" s="11" t="s">
        <v>6</v>
      </c>
      <c r="E6" s="11" t="s">
        <v>7</v>
      </c>
      <c r="F6" s="11" t="s">
        <v>6</v>
      </c>
      <c r="G6" s="11" t="s">
        <v>7</v>
      </c>
      <c r="H6" s="11" t="s">
        <v>6</v>
      </c>
      <c r="I6" s="12" t="s">
        <v>7</v>
      </c>
      <c r="J6" s="11" t="s">
        <v>6</v>
      </c>
      <c r="K6" s="11" t="s">
        <v>7</v>
      </c>
    </row>
    <row r="7" spans="1:11" x14ac:dyDescent="0.25">
      <c r="A7" s="14"/>
      <c r="B7" s="14"/>
      <c r="C7" s="14" t="s">
        <v>16</v>
      </c>
      <c r="D7" s="15">
        <f>SUM(D8:D130)</f>
        <v>646</v>
      </c>
      <c r="E7" s="15">
        <f t="shared" ref="E7:K7" si="0">SUM(E8:E130)</f>
        <v>12.055199999999987</v>
      </c>
      <c r="F7" s="15">
        <f t="shared" si="0"/>
        <v>469</v>
      </c>
      <c r="G7" s="15">
        <f t="shared" si="0"/>
        <v>6.7148999999999974</v>
      </c>
      <c r="H7" s="15">
        <f t="shared" si="0"/>
        <v>503</v>
      </c>
      <c r="I7" s="15">
        <f>SUM(I8:I130)</f>
        <v>6.5917999999999992</v>
      </c>
      <c r="J7" s="15">
        <f t="shared" si="0"/>
        <v>0</v>
      </c>
      <c r="K7" s="15">
        <f t="shared" si="0"/>
        <v>0</v>
      </c>
    </row>
    <row r="8" spans="1:11" x14ac:dyDescent="0.25">
      <c r="A8" s="4" t="s">
        <v>20</v>
      </c>
      <c r="B8" s="4">
        <v>1</v>
      </c>
      <c r="C8" s="4" t="s">
        <v>118</v>
      </c>
      <c r="D8" s="4">
        <f>F8</f>
        <v>5</v>
      </c>
      <c r="E8" s="4">
        <v>0.254</v>
      </c>
      <c r="F8" s="4">
        <v>5</v>
      </c>
      <c r="G8" s="4">
        <v>5.8000000000000003E-2</v>
      </c>
      <c r="H8" s="4">
        <v>1</v>
      </c>
      <c r="I8" s="4">
        <v>0.01</v>
      </c>
      <c r="J8" s="4">
        <v>0</v>
      </c>
      <c r="K8" s="4">
        <v>0</v>
      </c>
    </row>
    <row r="9" spans="1:11" x14ac:dyDescent="0.25">
      <c r="A9" s="4" t="s">
        <v>20</v>
      </c>
      <c r="B9" s="4">
        <f>B8+1</f>
        <v>2</v>
      </c>
      <c r="C9" s="4" t="s">
        <v>163</v>
      </c>
      <c r="D9" s="18">
        <v>4</v>
      </c>
      <c r="E9" s="18">
        <v>5.1999999999999998E-2</v>
      </c>
      <c r="F9" s="18">
        <v>0</v>
      </c>
      <c r="G9" s="18">
        <v>0</v>
      </c>
      <c r="H9" s="18">
        <v>1</v>
      </c>
      <c r="I9" s="18">
        <v>1.4999999999999999E-2</v>
      </c>
      <c r="J9" s="4">
        <v>0</v>
      </c>
      <c r="K9" s="4">
        <v>0</v>
      </c>
    </row>
    <row r="10" spans="1:11" x14ac:dyDescent="0.25">
      <c r="A10" s="4" t="s">
        <v>20</v>
      </c>
      <c r="B10" s="4">
        <f t="shared" ref="B10:B76" si="1">B9+1</f>
        <v>3</v>
      </c>
      <c r="C10" s="4" t="s">
        <v>164</v>
      </c>
      <c r="D10" s="18">
        <v>10</v>
      </c>
      <c r="E10" s="18">
        <f>0.015+0.08</f>
        <v>9.5000000000000001E-2</v>
      </c>
      <c r="F10" s="18">
        <v>2</v>
      </c>
      <c r="G10" s="18">
        <v>7.0000000000000001E-3</v>
      </c>
      <c r="H10" s="18">
        <v>0</v>
      </c>
      <c r="I10" s="18">
        <v>0</v>
      </c>
      <c r="J10" s="4">
        <v>0</v>
      </c>
      <c r="K10" s="4">
        <v>0</v>
      </c>
    </row>
    <row r="11" spans="1:11" x14ac:dyDescent="0.25">
      <c r="A11" s="4" t="s">
        <v>20</v>
      </c>
      <c r="B11" s="4">
        <f t="shared" si="1"/>
        <v>4</v>
      </c>
      <c r="C11" s="4" t="s">
        <v>133</v>
      </c>
      <c r="D11" s="18">
        <v>2</v>
      </c>
      <c r="E11" s="18">
        <v>2.4E-2</v>
      </c>
      <c r="F11" s="18">
        <v>0</v>
      </c>
      <c r="G11" s="18">
        <v>0</v>
      </c>
      <c r="H11" s="4">
        <v>1</v>
      </c>
      <c r="I11" s="18">
        <v>7.0000000000000001E-3</v>
      </c>
      <c r="J11" s="4">
        <v>0</v>
      </c>
      <c r="K11" s="4">
        <v>0</v>
      </c>
    </row>
    <row r="12" spans="1:11" x14ac:dyDescent="0.25">
      <c r="A12" s="4" t="s">
        <v>20</v>
      </c>
      <c r="B12" s="4">
        <f t="shared" si="1"/>
        <v>5</v>
      </c>
      <c r="C12" s="4" t="s">
        <v>87</v>
      </c>
      <c r="D12" s="18">
        <v>2</v>
      </c>
      <c r="E12" s="18">
        <v>2.4E-2</v>
      </c>
      <c r="F12" s="4">
        <v>14</v>
      </c>
      <c r="G12" s="4">
        <v>0.17599999999999999</v>
      </c>
      <c r="H12" s="18">
        <v>5</v>
      </c>
      <c r="I12" s="4">
        <v>4.8000000000000001E-2</v>
      </c>
      <c r="J12" s="4">
        <v>0</v>
      </c>
      <c r="K12" s="4">
        <v>0</v>
      </c>
    </row>
    <row r="13" spans="1:11" x14ac:dyDescent="0.25">
      <c r="A13" s="4" t="s">
        <v>20</v>
      </c>
      <c r="B13" s="4">
        <f t="shared" si="1"/>
        <v>6</v>
      </c>
      <c r="C13" s="4" t="s">
        <v>23</v>
      </c>
      <c r="D13" s="18">
        <v>3</v>
      </c>
      <c r="E13" s="18">
        <v>0.04</v>
      </c>
      <c r="F13" s="18">
        <v>4</v>
      </c>
      <c r="G13" s="18">
        <v>4.4999999999999998E-2</v>
      </c>
      <c r="H13" s="18">
        <v>2</v>
      </c>
      <c r="I13" s="18">
        <v>1.7000000000000001E-2</v>
      </c>
      <c r="J13" s="4">
        <v>0</v>
      </c>
      <c r="K13" s="4">
        <v>0</v>
      </c>
    </row>
    <row r="14" spans="1:11" x14ac:dyDescent="0.25">
      <c r="A14" s="4" t="s">
        <v>20</v>
      </c>
      <c r="B14" s="4">
        <f t="shared" si="1"/>
        <v>7</v>
      </c>
      <c r="C14" s="4" t="s">
        <v>147</v>
      </c>
      <c r="D14" s="18">
        <v>5</v>
      </c>
      <c r="E14" s="18">
        <f>0.075+0.15</f>
        <v>0.22499999999999998</v>
      </c>
      <c r="F14" s="18">
        <v>2</v>
      </c>
      <c r="G14" s="18">
        <v>1.4999999999999999E-2</v>
      </c>
      <c r="H14" s="18">
        <v>0</v>
      </c>
      <c r="I14" s="18">
        <v>0</v>
      </c>
      <c r="J14" s="4">
        <v>0</v>
      </c>
      <c r="K14" s="4">
        <v>0</v>
      </c>
    </row>
    <row r="15" spans="1:11" x14ac:dyDescent="0.25">
      <c r="A15" s="4" t="s">
        <v>20</v>
      </c>
      <c r="B15" s="4">
        <f t="shared" si="1"/>
        <v>8</v>
      </c>
      <c r="C15" s="4" t="s">
        <v>69</v>
      </c>
      <c r="D15" s="18">
        <v>4</v>
      </c>
      <c r="E15" s="18">
        <v>5.1999999999999998E-2</v>
      </c>
      <c r="F15" s="4">
        <v>8</v>
      </c>
      <c r="G15" s="18">
        <v>0.254</v>
      </c>
      <c r="H15" s="18">
        <v>17</v>
      </c>
      <c r="I15" s="4">
        <v>0.314</v>
      </c>
      <c r="J15" s="4">
        <v>0</v>
      </c>
      <c r="K15" s="4">
        <v>0</v>
      </c>
    </row>
    <row r="16" spans="1:11" x14ac:dyDescent="0.25">
      <c r="A16" s="4" t="s">
        <v>20</v>
      </c>
      <c r="B16" s="4">
        <f t="shared" si="1"/>
        <v>9</v>
      </c>
      <c r="C16" s="4" t="s">
        <v>24</v>
      </c>
      <c r="D16" s="18">
        <v>10</v>
      </c>
      <c r="E16" s="18">
        <v>0.08</v>
      </c>
      <c r="F16" s="4">
        <v>10</v>
      </c>
      <c r="G16" s="4">
        <v>0.25700000000000001</v>
      </c>
      <c r="H16" s="4">
        <v>12</v>
      </c>
      <c r="I16" s="4">
        <v>0.124</v>
      </c>
      <c r="J16" s="4">
        <v>0</v>
      </c>
      <c r="K16" s="4">
        <v>0</v>
      </c>
    </row>
    <row r="17" spans="1:11" x14ac:dyDescent="0.25">
      <c r="A17" s="4" t="s">
        <v>20</v>
      </c>
      <c r="B17" s="4">
        <f t="shared" si="1"/>
        <v>10</v>
      </c>
      <c r="C17" s="4" t="s">
        <v>165</v>
      </c>
      <c r="D17" s="18">
        <f>2+5</f>
        <v>7</v>
      </c>
      <c r="E17" s="18">
        <f>0.024+0.15</f>
        <v>0.17399999999999999</v>
      </c>
      <c r="F17" s="18">
        <v>0</v>
      </c>
      <c r="G17" s="18">
        <v>0</v>
      </c>
      <c r="H17" s="18">
        <v>1</v>
      </c>
      <c r="I17" s="18">
        <v>0.5</v>
      </c>
      <c r="J17" s="4">
        <v>0</v>
      </c>
      <c r="K17" s="4">
        <v>0</v>
      </c>
    </row>
    <row r="18" spans="1:11" x14ac:dyDescent="0.25">
      <c r="A18" s="4" t="s">
        <v>20</v>
      </c>
      <c r="B18" s="4">
        <f t="shared" si="1"/>
        <v>11</v>
      </c>
      <c r="C18" s="4" t="s">
        <v>28</v>
      </c>
      <c r="D18" s="18">
        <v>3</v>
      </c>
      <c r="E18" s="18">
        <v>0.04</v>
      </c>
      <c r="F18" s="4">
        <v>3</v>
      </c>
      <c r="G18" s="18">
        <v>3.5999999999999997E-2</v>
      </c>
      <c r="H18" s="18">
        <v>44</v>
      </c>
      <c r="I18" s="18">
        <v>0.61599999999999999</v>
      </c>
      <c r="J18" s="4">
        <v>0</v>
      </c>
      <c r="K18" s="4">
        <v>0</v>
      </c>
    </row>
    <row r="19" spans="1:11" x14ac:dyDescent="0.25">
      <c r="A19" s="4" t="s">
        <v>20</v>
      </c>
      <c r="B19" s="4">
        <f t="shared" si="1"/>
        <v>12</v>
      </c>
      <c r="C19" s="4" t="s">
        <v>166</v>
      </c>
      <c r="D19" s="18">
        <v>10</v>
      </c>
      <c r="E19" s="18">
        <v>0.08</v>
      </c>
      <c r="F19" s="18">
        <v>0</v>
      </c>
      <c r="G19" s="18">
        <v>0</v>
      </c>
      <c r="H19" s="18">
        <v>0</v>
      </c>
      <c r="I19" s="18">
        <v>0</v>
      </c>
      <c r="J19" s="4">
        <v>0</v>
      </c>
      <c r="K19" s="4">
        <v>0</v>
      </c>
    </row>
    <row r="20" spans="1:11" x14ac:dyDescent="0.25">
      <c r="A20" s="4" t="s">
        <v>20</v>
      </c>
      <c r="B20" s="4">
        <f t="shared" si="1"/>
        <v>13</v>
      </c>
      <c r="C20" s="4" t="s">
        <v>167</v>
      </c>
      <c r="D20" s="18">
        <v>4</v>
      </c>
      <c r="E20" s="18">
        <v>5.1999999999999998E-2</v>
      </c>
      <c r="F20" s="18">
        <v>0</v>
      </c>
      <c r="G20" s="18">
        <v>0</v>
      </c>
      <c r="H20" s="18">
        <v>0</v>
      </c>
      <c r="I20" s="18">
        <v>0</v>
      </c>
      <c r="J20" s="4">
        <v>0</v>
      </c>
      <c r="K20" s="4">
        <v>0</v>
      </c>
    </row>
    <row r="21" spans="1:11" x14ac:dyDescent="0.25">
      <c r="A21" s="4" t="s">
        <v>20</v>
      </c>
      <c r="B21" s="4">
        <f t="shared" si="1"/>
        <v>14</v>
      </c>
      <c r="C21" s="4" t="s">
        <v>112</v>
      </c>
      <c r="D21" s="18">
        <f>F21</f>
        <v>4</v>
      </c>
      <c r="E21" s="18">
        <v>5.6000000000000001E-2</v>
      </c>
      <c r="F21" s="18">
        <v>4</v>
      </c>
      <c r="G21" s="18">
        <v>0.03</v>
      </c>
      <c r="H21" s="4">
        <v>1</v>
      </c>
      <c r="I21" s="18">
        <v>5.0000000000000001E-3</v>
      </c>
      <c r="J21" s="4">
        <v>0</v>
      </c>
      <c r="K21" s="4">
        <v>0</v>
      </c>
    </row>
    <row r="22" spans="1:11" x14ac:dyDescent="0.25">
      <c r="A22" s="4" t="s">
        <v>20</v>
      </c>
      <c r="B22" s="4">
        <f t="shared" si="1"/>
        <v>15</v>
      </c>
      <c r="C22" s="4" t="s">
        <v>95</v>
      </c>
      <c r="D22" s="18">
        <v>47</v>
      </c>
      <c r="E22" s="18">
        <v>0.70499999999999996</v>
      </c>
      <c r="F22" s="18">
        <v>5</v>
      </c>
      <c r="G22" s="4">
        <v>5.8999999999999997E-2</v>
      </c>
      <c r="H22" s="4">
        <v>4</v>
      </c>
      <c r="I22" s="4">
        <v>2.2499999999999999E-2</v>
      </c>
      <c r="J22" s="4">
        <v>0</v>
      </c>
      <c r="K22" s="4">
        <v>0</v>
      </c>
    </row>
    <row r="23" spans="1:11" x14ac:dyDescent="0.25">
      <c r="A23" s="4" t="s">
        <v>20</v>
      </c>
      <c r="B23" s="4">
        <f t="shared" si="1"/>
        <v>16</v>
      </c>
      <c r="C23" s="4" t="s">
        <v>26</v>
      </c>
      <c r="D23" s="4">
        <f>F23</f>
        <v>2</v>
      </c>
      <c r="E23" s="4">
        <v>0.183</v>
      </c>
      <c r="F23" s="18">
        <v>2</v>
      </c>
      <c r="G23" s="18">
        <v>8.0000000000000002E-3</v>
      </c>
      <c r="H23" s="4">
        <v>3</v>
      </c>
      <c r="I23" s="18">
        <v>2.1000000000000001E-2</v>
      </c>
      <c r="J23" s="4">
        <v>0</v>
      </c>
      <c r="K23" s="4">
        <v>0</v>
      </c>
    </row>
    <row r="24" spans="1:11" x14ac:dyDescent="0.25">
      <c r="A24" s="4" t="s">
        <v>20</v>
      </c>
      <c r="B24" s="4">
        <f t="shared" si="1"/>
        <v>17</v>
      </c>
      <c r="C24" s="4" t="s">
        <v>114</v>
      </c>
      <c r="D24" s="18">
        <v>3</v>
      </c>
      <c r="E24" s="18">
        <v>0.04</v>
      </c>
      <c r="F24" s="18">
        <v>4</v>
      </c>
      <c r="G24" s="18">
        <v>5.1999999999999998E-2</v>
      </c>
      <c r="H24" s="18">
        <v>2</v>
      </c>
      <c r="I24" s="18">
        <v>0.03</v>
      </c>
      <c r="J24" s="4">
        <v>0</v>
      </c>
      <c r="K24" s="4">
        <v>0</v>
      </c>
    </row>
    <row r="25" spans="1:11" x14ac:dyDescent="0.25">
      <c r="A25" s="4" t="s">
        <v>20</v>
      </c>
      <c r="B25" s="4">
        <f t="shared" si="1"/>
        <v>18</v>
      </c>
      <c r="C25" s="4" t="s">
        <v>113</v>
      </c>
      <c r="D25" s="18">
        <v>4</v>
      </c>
      <c r="E25" s="18">
        <v>5.1999999999999998E-2</v>
      </c>
      <c r="F25" s="18">
        <v>0</v>
      </c>
      <c r="G25" s="18">
        <v>0</v>
      </c>
      <c r="H25" s="18">
        <v>0</v>
      </c>
      <c r="I25" s="18">
        <v>0</v>
      </c>
      <c r="J25" s="4">
        <v>0</v>
      </c>
      <c r="K25" s="4">
        <v>0</v>
      </c>
    </row>
    <row r="26" spans="1:11" x14ac:dyDescent="0.25">
      <c r="A26" s="4" t="s">
        <v>20</v>
      </c>
      <c r="B26" s="4">
        <f t="shared" si="1"/>
        <v>19</v>
      </c>
      <c r="C26" s="4" t="s">
        <v>98</v>
      </c>
      <c r="D26" s="4">
        <f>F26+22</f>
        <v>24</v>
      </c>
      <c r="E26" s="4">
        <v>1.0720000000000001</v>
      </c>
      <c r="F26" s="18">
        <v>2</v>
      </c>
      <c r="G26" s="18">
        <v>0.02</v>
      </c>
      <c r="H26" s="4">
        <v>1</v>
      </c>
      <c r="I26" s="18">
        <v>1.4999999999999999E-2</v>
      </c>
      <c r="J26" s="4">
        <v>0</v>
      </c>
      <c r="K26" s="4">
        <v>0</v>
      </c>
    </row>
    <row r="27" spans="1:11" x14ac:dyDescent="0.25">
      <c r="A27" s="4" t="s">
        <v>20</v>
      </c>
      <c r="B27" s="4">
        <f t="shared" si="1"/>
        <v>20</v>
      </c>
      <c r="C27" s="4" t="s">
        <v>27</v>
      </c>
      <c r="D27" s="18">
        <f>F27</f>
        <v>2</v>
      </c>
      <c r="E27" s="18">
        <v>7.8E-2</v>
      </c>
      <c r="F27" s="18">
        <v>2</v>
      </c>
      <c r="G27" s="18">
        <v>1.9E-2</v>
      </c>
      <c r="H27" s="4">
        <v>6</v>
      </c>
      <c r="I27" s="18">
        <v>8.2000000000000003E-2</v>
      </c>
      <c r="J27" s="4">
        <v>0</v>
      </c>
      <c r="K27" s="4">
        <v>0</v>
      </c>
    </row>
    <row r="28" spans="1:11" x14ac:dyDescent="0.25">
      <c r="A28" s="4" t="s">
        <v>20</v>
      </c>
      <c r="B28" s="4">
        <f t="shared" si="1"/>
        <v>21</v>
      </c>
      <c r="C28" s="4" t="s">
        <v>73</v>
      </c>
      <c r="D28" s="18">
        <v>4</v>
      </c>
      <c r="E28" s="18">
        <v>5.1999999999999998E-2</v>
      </c>
      <c r="F28" s="18">
        <v>4</v>
      </c>
      <c r="G28" s="4">
        <v>0.06</v>
      </c>
      <c r="H28" s="18">
        <v>21</v>
      </c>
      <c r="I28" s="4">
        <v>0.2215</v>
      </c>
      <c r="J28" s="4">
        <v>0</v>
      </c>
      <c r="K28" s="4">
        <v>0</v>
      </c>
    </row>
    <row r="29" spans="1:11" x14ac:dyDescent="0.25">
      <c r="A29" s="4" t="s">
        <v>20</v>
      </c>
      <c r="B29" s="4">
        <f t="shared" si="1"/>
        <v>22</v>
      </c>
      <c r="C29" s="4" t="s">
        <v>148</v>
      </c>
      <c r="D29" s="18">
        <v>10</v>
      </c>
      <c r="E29" s="18">
        <v>0.08</v>
      </c>
      <c r="F29" s="18">
        <v>1</v>
      </c>
      <c r="G29" s="18">
        <v>7.4999999999999997E-3</v>
      </c>
      <c r="H29" s="18">
        <v>0</v>
      </c>
      <c r="I29" s="18">
        <v>0</v>
      </c>
      <c r="J29" s="4">
        <v>0</v>
      </c>
      <c r="K29" s="4">
        <v>0</v>
      </c>
    </row>
    <row r="30" spans="1:11" x14ac:dyDescent="0.25">
      <c r="A30" s="4" t="s">
        <v>20</v>
      </c>
      <c r="B30" s="4">
        <f t="shared" si="1"/>
        <v>23</v>
      </c>
      <c r="C30" s="4" t="s">
        <v>74</v>
      </c>
      <c r="D30" s="18">
        <v>10</v>
      </c>
      <c r="E30" s="18">
        <v>0.08</v>
      </c>
      <c r="F30" s="18">
        <v>0</v>
      </c>
      <c r="G30" s="18">
        <v>0</v>
      </c>
      <c r="H30" s="4">
        <v>2</v>
      </c>
      <c r="I30" s="18">
        <v>0.02</v>
      </c>
      <c r="J30" s="4">
        <v>0</v>
      </c>
      <c r="K30" s="4">
        <v>0</v>
      </c>
    </row>
    <row r="31" spans="1:11" x14ac:dyDescent="0.25">
      <c r="A31" s="4" t="s">
        <v>20</v>
      </c>
      <c r="B31" s="4">
        <f t="shared" si="1"/>
        <v>24</v>
      </c>
      <c r="C31" s="4" t="s">
        <v>70</v>
      </c>
      <c r="D31" s="18">
        <v>3</v>
      </c>
      <c r="E31" s="18">
        <v>0.04</v>
      </c>
      <c r="F31" s="18">
        <v>4</v>
      </c>
      <c r="G31" s="18">
        <v>0.06</v>
      </c>
      <c r="H31" s="18">
        <v>6</v>
      </c>
      <c r="I31" s="18">
        <v>0.128</v>
      </c>
      <c r="J31" s="4">
        <v>0</v>
      </c>
      <c r="K31" s="4">
        <v>0</v>
      </c>
    </row>
    <row r="32" spans="1:11" x14ac:dyDescent="0.25">
      <c r="A32" s="4" t="s">
        <v>20</v>
      </c>
      <c r="B32" s="4">
        <f t="shared" si="1"/>
        <v>25</v>
      </c>
      <c r="C32" s="4" t="s">
        <v>168</v>
      </c>
      <c r="D32" s="4">
        <f>F32</f>
        <v>1</v>
      </c>
      <c r="E32" s="4">
        <v>0.22500000000000001</v>
      </c>
      <c r="F32" s="18">
        <v>1</v>
      </c>
      <c r="G32" s="18">
        <v>1.4999999999999999E-2</v>
      </c>
      <c r="H32" s="18">
        <v>0</v>
      </c>
      <c r="I32" s="18">
        <v>0</v>
      </c>
      <c r="J32" s="4">
        <v>0</v>
      </c>
      <c r="K32" s="4">
        <v>0</v>
      </c>
    </row>
    <row r="33" spans="1:11" x14ac:dyDescent="0.25">
      <c r="A33" s="4" t="s">
        <v>20</v>
      </c>
      <c r="B33" s="4">
        <f t="shared" si="1"/>
        <v>26</v>
      </c>
      <c r="C33" s="4" t="s">
        <v>169</v>
      </c>
      <c r="D33" s="18">
        <v>4</v>
      </c>
      <c r="E33" s="18">
        <v>5.1999999999999998E-2</v>
      </c>
      <c r="F33" s="4">
        <v>1</v>
      </c>
      <c r="G33" s="18">
        <v>1.2E-2</v>
      </c>
      <c r="H33" s="18">
        <v>1</v>
      </c>
      <c r="I33" s="18">
        <v>1.4999999999999999E-2</v>
      </c>
      <c r="J33" s="4">
        <v>0</v>
      </c>
      <c r="K33" s="4">
        <v>0</v>
      </c>
    </row>
    <row r="34" spans="1:11" x14ac:dyDescent="0.25">
      <c r="A34" s="4" t="s">
        <v>20</v>
      </c>
      <c r="B34" s="4">
        <f t="shared" si="1"/>
        <v>27</v>
      </c>
      <c r="C34" s="4" t="s">
        <v>111</v>
      </c>
      <c r="D34" s="18">
        <v>2</v>
      </c>
      <c r="E34" s="18">
        <v>2.4E-2</v>
      </c>
      <c r="F34" s="18">
        <v>0</v>
      </c>
      <c r="G34" s="4">
        <v>0</v>
      </c>
      <c r="H34" s="18">
        <v>1</v>
      </c>
      <c r="I34" s="4">
        <v>5.0000000000000001E-3</v>
      </c>
      <c r="J34" s="4">
        <v>0</v>
      </c>
      <c r="K34" s="4">
        <v>0</v>
      </c>
    </row>
    <row r="35" spans="1:11" x14ac:dyDescent="0.25">
      <c r="A35" s="4" t="s">
        <v>20</v>
      </c>
      <c r="B35" s="4">
        <f t="shared" si="1"/>
        <v>28</v>
      </c>
      <c r="C35" s="4" t="s">
        <v>25</v>
      </c>
      <c r="D35" s="18">
        <v>10</v>
      </c>
      <c r="E35" s="18">
        <v>0.08</v>
      </c>
      <c r="F35" s="4">
        <v>8</v>
      </c>
      <c r="G35" s="4">
        <v>0.115</v>
      </c>
      <c r="H35" s="18">
        <v>11</v>
      </c>
      <c r="I35" s="4">
        <v>0.127</v>
      </c>
      <c r="J35" s="4">
        <v>0</v>
      </c>
      <c r="K35" s="4">
        <v>0</v>
      </c>
    </row>
    <row r="36" spans="1:11" x14ac:dyDescent="0.25">
      <c r="A36" s="4" t="s">
        <v>20</v>
      </c>
      <c r="B36" s="4">
        <f t="shared" si="1"/>
        <v>29</v>
      </c>
      <c r="C36" s="4" t="s">
        <v>94</v>
      </c>
      <c r="D36" s="18">
        <v>3</v>
      </c>
      <c r="E36" s="18">
        <v>0.04</v>
      </c>
      <c r="F36" s="18">
        <v>1</v>
      </c>
      <c r="G36" s="18">
        <v>1.4999999999999999E-2</v>
      </c>
      <c r="H36" s="18">
        <v>5</v>
      </c>
      <c r="I36" s="18">
        <v>7.4999999999999997E-2</v>
      </c>
      <c r="J36" s="4">
        <v>0</v>
      </c>
      <c r="K36" s="4">
        <v>0</v>
      </c>
    </row>
    <row r="37" spans="1:11" x14ac:dyDescent="0.25">
      <c r="A37" s="4" t="s">
        <v>20</v>
      </c>
      <c r="B37" s="4">
        <f t="shared" si="1"/>
        <v>30</v>
      </c>
      <c r="C37" s="4" t="s">
        <v>29</v>
      </c>
      <c r="D37" s="18">
        <v>1</v>
      </c>
      <c r="E37" s="18">
        <v>0.36</v>
      </c>
      <c r="F37" s="18">
        <v>3</v>
      </c>
      <c r="G37" s="18">
        <v>2.1999999999999999E-2</v>
      </c>
      <c r="H37" s="18">
        <v>4</v>
      </c>
      <c r="I37" s="18">
        <v>3.7999999999999999E-2</v>
      </c>
      <c r="J37" s="4">
        <v>0</v>
      </c>
      <c r="K37" s="4">
        <v>0</v>
      </c>
    </row>
    <row r="38" spans="1:11" x14ac:dyDescent="0.25">
      <c r="A38" s="4" t="s">
        <v>20</v>
      </c>
      <c r="B38" s="4">
        <f t="shared" si="1"/>
        <v>31</v>
      </c>
      <c r="C38" s="4" t="s">
        <v>170</v>
      </c>
      <c r="D38" s="18">
        <v>4</v>
      </c>
      <c r="E38" s="18">
        <v>5.1999999999999998E-2</v>
      </c>
      <c r="F38" s="18">
        <v>1</v>
      </c>
      <c r="G38" s="18">
        <v>1.4999999999999999E-2</v>
      </c>
      <c r="H38" s="4">
        <v>1</v>
      </c>
      <c r="I38" s="18">
        <v>1.4999999999999999E-2</v>
      </c>
      <c r="J38" s="4">
        <v>0</v>
      </c>
      <c r="K38" s="4">
        <v>0</v>
      </c>
    </row>
    <row r="39" spans="1:11" x14ac:dyDescent="0.25">
      <c r="A39" s="4" t="s">
        <v>20</v>
      </c>
      <c r="B39" s="4">
        <f t="shared" si="1"/>
        <v>32</v>
      </c>
      <c r="C39" s="4" t="s">
        <v>33</v>
      </c>
      <c r="D39" s="18">
        <v>10</v>
      </c>
      <c r="E39" s="18">
        <v>0.08</v>
      </c>
      <c r="F39" s="18">
        <v>9</v>
      </c>
      <c r="G39" s="18">
        <v>9.0999999999999998E-2</v>
      </c>
      <c r="H39" s="18">
        <v>2</v>
      </c>
      <c r="I39" s="18">
        <v>1.4999999999999999E-2</v>
      </c>
      <c r="J39" s="4">
        <v>0</v>
      </c>
      <c r="K39" s="4">
        <v>0</v>
      </c>
    </row>
    <row r="40" spans="1:11" x14ac:dyDescent="0.25">
      <c r="A40" s="4" t="s">
        <v>20</v>
      </c>
      <c r="B40" s="4">
        <f t="shared" si="1"/>
        <v>33</v>
      </c>
      <c r="C40" s="4" t="s">
        <v>110</v>
      </c>
      <c r="D40" s="18">
        <v>2</v>
      </c>
      <c r="E40" s="18">
        <v>2.4E-2</v>
      </c>
      <c r="F40" s="18">
        <v>3</v>
      </c>
      <c r="G40" s="18">
        <v>3.6999999999999998E-2</v>
      </c>
      <c r="H40" s="18">
        <v>0</v>
      </c>
      <c r="I40" s="18">
        <v>0</v>
      </c>
      <c r="J40" s="4">
        <v>0</v>
      </c>
      <c r="K40" s="4">
        <v>0</v>
      </c>
    </row>
    <row r="41" spans="1:11" x14ac:dyDescent="0.25">
      <c r="A41" s="4" t="s">
        <v>20</v>
      </c>
      <c r="B41" s="4">
        <f t="shared" si="1"/>
        <v>34</v>
      </c>
      <c r="C41" s="4" t="s">
        <v>131</v>
      </c>
      <c r="D41" s="18">
        <v>10</v>
      </c>
      <c r="E41" s="4">
        <v>0.1</v>
      </c>
      <c r="F41" s="18">
        <v>6</v>
      </c>
      <c r="G41" s="4">
        <v>7.4999999999999997E-2</v>
      </c>
      <c r="H41" s="4">
        <v>4</v>
      </c>
      <c r="I41" s="4">
        <v>5.7000000000000002E-2</v>
      </c>
      <c r="J41" s="4">
        <v>0</v>
      </c>
      <c r="K41" s="4">
        <v>0</v>
      </c>
    </row>
    <row r="42" spans="1:11" x14ac:dyDescent="0.25">
      <c r="A42" s="4" t="s">
        <v>20</v>
      </c>
      <c r="B42" s="4">
        <f t="shared" si="1"/>
        <v>35</v>
      </c>
      <c r="C42" s="4" t="s">
        <v>130</v>
      </c>
      <c r="D42" s="18">
        <v>0</v>
      </c>
      <c r="E42" s="18">
        <v>0</v>
      </c>
      <c r="F42" s="4">
        <v>1</v>
      </c>
      <c r="G42" s="18">
        <v>8.5000000000000006E-2</v>
      </c>
      <c r="H42" s="18">
        <v>0</v>
      </c>
      <c r="I42" s="18">
        <v>0</v>
      </c>
      <c r="J42" s="4">
        <v>0</v>
      </c>
      <c r="K42" s="4">
        <v>0</v>
      </c>
    </row>
    <row r="43" spans="1:11" x14ac:dyDescent="0.25">
      <c r="A43" s="4" t="s">
        <v>20</v>
      </c>
      <c r="B43" s="4">
        <f t="shared" si="1"/>
        <v>36</v>
      </c>
      <c r="C43" s="4" t="s">
        <v>96</v>
      </c>
      <c r="D43" s="18">
        <v>10</v>
      </c>
      <c r="E43" s="18">
        <v>0.08</v>
      </c>
      <c r="F43" s="18">
        <v>1</v>
      </c>
      <c r="G43" s="4">
        <v>1.4999999999999999E-2</v>
      </c>
      <c r="H43" s="18">
        <v>0</v>
      </c>
      <c r="I43" s="4">
        <v>0</v>
      </c>
      <c r="J43" s="4">
        <v>0</v>
      </c>
      <c r="K43" s="4">
        <v>0</v>
      </c>
    </row>
    <row r="44" spans="1:11" x14ac:dyDescent="0.25">
      <c r="A44" s="4" t="s">
        <v>20</v>
      </c>
      <c r="B44" s="4">
        <f t="shared" si="1"/>
        <v>37</v>
      </c>
      <c r="C44" s="4" t="s">
        <v>30</v>
      </c>
      <c r="D44" s="18">
        <v>3</v>
      </c>
      <c r="E44" s="18">
        <v>0.04</v>
      </c>
      <c r="F44" s="18">
        <v>8</v>
      </c>
      <c r="G44" s="4">
        <v>5.6000000000000001E-2</v>
      </c>
      <c r="H44" s="18">
        <v>5</v>
      </c>
      <c r="I44" s="4">
        <v>4.4999999999999998E-2</v>
      </c>
      <c r="J44" s="4">
        <v>0</v>
      </c>
      <c r="K44" s="4">
        <v>0</v>
      </c>
    </row>
    <row r="45" spans="1:11" x14ac:dyDescent="0.25">
      <c r="A45" s="4" t="s">
        <v>20</v>
      </c>
      <c r="B45" s="4">
        <f t="shared" si="1"/>
        <v>38</v>
      </c>
      <c r="C45" s="4" t="s">
        <v>137</v>
      </c>
      <c r="D45" s="4">
        <v>1</v>
      </c>
      <c r="E45" s="18">
        <v>0.3</v>
      </c>
      <c r="F45" s="4">
        <v>3</v>
      </c>
      <c r="G45" s="18">
        <v>3.1E-2</v>
      </c>
      <c r="H45" s="18">
        <v>0</v>
      </c>
      <c r="I45" s="18">
        <v>0</v>
      </c>
      <c r="J45" s="4">
        <v>0</v>
      </c>
      <c r="K45" s="4">
        <v>0</v>
      </c>
    </row>
    <row r="46" spans="1:11" x14ac:dyDescent="0.25">
      <c r="A46" s="4" t="s">
        <v>20</v>
      </c>
      <c r="B46" s="4">
        <f t="shared" si="1"/>
        <v>39</v>
      </c>
      <c r="C46" s="4" t="s">
        <v>31</v>
      </c>
      <c r="D46" s="18">
        <v>4</v>
      </c>
      <c r="E46" s="18">
        <v>5.1999999999999998E-2</v>
      </c>
      <c r="F46" s="18">
        <v>34</v>
      </c>
      <c r="G46" s="4">
        <v>0.48199999999999998</v>
      </c>
      <c r="H46" s="18">
        <v>46</v>
      </c>
      <c r="I46" s="4">
        <v>0.59899999999999998</v>
      </c>
      <c r="J46" s="4">
        <v>0</v>
      </c>
      <c r="K46" s="4">
        <v>0</v>
      </c>
    </row>
    <row r="47" spans="1:11" x14ac:dyDescent="0.25">
      <c r="A47" s="4" t="s">
        <v>20</v>
      </c>
      <c r="B47" s="4">
        <f t="shared" si="1"/>
        <v>40</v>
      </c>
      <c r="C47" s="4" t="s">
        <v>63</v>
      </c>
      <c r="D47" s="18">
        <v>0</v>
      </c>
      <c r="E47" s="18">
        <v>0</v>
      </c>
      <c r="F47" s="18">
        <v>1</v>
      </c>
      <c r="G47" s="18">
        <v>0.36</v>
      </c>
      <c r="H47" s="18">
        <v>0</v>
      </c>
      <c r="I47" s="18">
        <v>0</v>
      </c>
      <c r="J47" s="4">
        <v>0</v>
      </c>
      <c r="K47" s="4">
        <v>0</v>
      </c>
    </row>
    <row r="48" spans="1:11" x14ac:dyDescent="0.25">
      <c r="A48" s="4" t="s">
        <v>20</v>
      </c>
      <c r="B48" s="4">
        <f t="shared" si="1"/>
        <v>41</v>
      </c>
      <c r="C48" s="4" t="s">
        <v>154</v>
      </c>
      <c r="D48" s="18">
        <v>0</v>
      </c>
      <c r="E48" s="18">
        <v>0</v>
      </c>
      <c r="F48" s="18">
        <v>0</v>
      </c>
      <c r="G48" s="18">
        <v>0</v>
      </c>
      <c r="H48" s="18">
        <v>2</v>
      </c>
      <c r="I48" s="18">
        <v>2.5000000000000001E-2</v>
      </c>
      <c r="J48" s="4">
        <v>0</v>
      </c>
      <c r="K48" s="4">
        <v>0</v>
      </c>
    </row>
    <row r="49" spans="1:11" x14ac:dyDescent="0.25">
      <c r="A49" s="4" t="s">
        <v>20</v>
      </c>
      <c r="B49" s="4">
        <f t="shared" si="1"/>
        <v>42</v>
      </c>
      <c r="C49" s="4" t="s">
        <v>62</v>
      </c>
      <c r="D49" s="18">
        <v>10</v>
      </c>
      <c r="E49" s="18">
        <v>0.08</v>
      </c>
      <c r="F49" s="18">
        <v>7</v>
      </c>
      <c r="G49" s="18">
        <v>0.14899999999999999</v>
      </c>
      <c r="H49" s="4">
        <v>8</v>
      </c>
      <c r="I49" s="18">
        <v>0.1</v>
      </c>
      <c r="J49" s="4">
        <v>0</v>
      </c>
      <c r="K49" s="4">
        <v>0</v>
      </c>
    </row>
    <row r="50" spans="1:11" x14ac:dyDescent="0.25">
      <c r="A50" s="4" t="s">
        <v>20</v>
      </c>
      <c r="B50" s="4">
        <f t="shared" si="1"/>
        <v>43</v>
      </c>
      <c r="C50" s="4" t="s">
        <v>101</v>
      </c>
      <c r="D50" s="18">
        <v>3</v>
      </c>
      <c r="E50" s="18">
        <v>0.04</v>
      </c>
      <c r="F50" s="18">
        <v>2</v>
      </c>
      <c r="G50" s="4">
        <v>0.08</v>
      </c>
      <c r="H50" s="4">
        <v>1</v>
      </c>
      <c r="I50" s="4">
        <v>1.4999999999999999E-2</v>
      </c>
      <c r="J50" s="4">
        <v>0</v>
      </c>
      <c r="K50" s="4">
        <v>0</v>
      </c>
    </row>
    <row r="51" spans="1:11" x14ac:dyDescent="0.25">
      <c r="A51" s="4" t="s">
        <v>20</v>
      </c>
      <c r="B51" s="4">
        <f t="shared" si="1"/>
        <v>44</v>
      </c>
      <c r="C51" s="4" t="s">
        <v>97</v>
      </c>
      <c r="D51" s="4">
        <f>F51</f>
        <v>1</v>
      </c>
      <c r="E51" s="4">
        <v>0.16400000000000001</v>
      </c>
      <c r="F51" s="18">
        <v>1</v>
      </c>
      <c r="G51" s="4">
        <v>5.0000000000000001E-3</v>
      </c>
      <c r="H51" s="18">
        <v>1</v>
      </c>
      <c r="I51" s="4">
        <v>3.0000000000000001E-3</v>
      </c>
      <c r="J51" s="4">
        <v>0</v>
      </c>
      <c r="K51" s="4">
        <v>0</v>
      </c>
    </row>
    <row r="52" spans="1:11" x14ac:dyDescent="0.25">
      <c r="A52" s="4" t="s">
        <v>20</v>
      </c>
      <c r="B52" s="4">
        <f t="shared" si="1"/>
        <v>45</v>
      </c>
      <c r="C52" s="4" t="s">
        <v>149</v>
      </c>
      <c r="D52" s="18">
        <v>0</v>
      </c>
      <c r="E52" s="18"/>
      <c r="F52" s="18">
        <v>2</v>
      </c>
      <c r="G52" s="18">
        <v>0.03</v>
      </c>
      <c r="H52" s="18">
        <v>0</v>
      </c>
      <c r="I52" s="18">
        <v>0</v>
      </c>
      <c r="J52" s="4">
        <v>0</v>
      </c>
      <c r="K52" s="4">
        <v>0</v>
      </c>
    </row>
    <row r="53" spans="1:11" x14ac:dyDescent="0.25">
      <c r="A53" s="4" t="s">
        <v>20</v>
      </c>
      <c r="B53" s="4">
        <f t="shared" si="1"/>
        <v>46</v>
      </c>
      <c r="C53" s="4" t="s">
        <v>151</v>
      </c>
      <c r="D53" s="18">
        <v>4</v>
      </c>
      <c r="E53" s="18">
        <v>5.1999999999999998E-2</v>
      </c>
      <c r="F53" s="18">
        <v>3</v>
      </c>
      <c r="G53" s="4">
        <v>2.1999999999999999E-2</v>
      </c>
      <c r="H53" s="18">
        <v>1</v>
      </c>
      <c r="I53" s="4">
        <v>5.0000000000000001E-3</v>
      </c>
      <c r="J53" s="4">
        <v>0</v>
      </c>
      <c r="K53" s="4">
        <v>0</v>
      </c>
    </row>
    <row r="54" spans="1:11" x14ac:dyDescent="0.25">
      <c r="A54" s="4" t="s">
        <v>20</v>
      </c>
      <c r="B54" s="4">
        <f t="shared" si="1"/>
        <v>47</v>
      </c>
      <c r="C54" s="4" t="s">
        <v>102</v>
      </c>
      <c r="D54" s="18">
        <v>0</v>
      </c>
      <c r="E54" s="18">
        <v>0</v>
      </c>
      <c r="F54" s="18">
        <v>1</v>
      </c>
      <c r="G54" s="18">
        <v>1.2E-2</v>
      </c>
      <c r="H54" s="18">
        <v>2</v>
      </c>
      <c r="I54" s="18">
        <v>0.03</v>
      </c>
      <c r="J54" s="4">
        <v>0</v>
      </c>
      <c r="K54" s="4">
        <v>0</v>
      </c>
    </row>
    <row r="55" spans="1:11" x14ac:dyDescent="0.25">
      <c r="A55" s="4" t="s">
        <v>20</v>
      </c>
      <c r="B55" s="4">
        <f t="shared" si="1"/>
        <v>48</v>
      </c>
      <c r="C55" s="4" t="s">
        <v>134</v>
      </c>
      <c r="D55" s="18">
        <v>0</v>
      </c>
      <c r="E55" s="18">
        <v>0</v>
      </c>
      <c r="F55" s="18">
        <v>1</v>
      </c>
      <c r="G55" s="18">
        <v>7.0000000000000001E-3</v>
      </c>
      <c r="H55" s="18">
        <v>4</v>
      </c>
      <c r="I55" s="18">
        <v>4.2999999999999997E-2</v>
      </c>
      <c r="J55" s="4">
        <v>0</v>
      </c>
      <c r="K55" s="4">
        <v>0</v>
      </c>
    </row>
    <row r="56" spans="1:11" x14ac:dyDescent="0.25">
      <c r="A56" s="4" t="s">
        <v>20</v>
      </c>
      <c r="B56" s="4">
        <f t="shared" si="1"/>
        <v>49</v>
      </c>
      <c r="C56" s="4" t="s">
        <v>36</v>
      </c>
      <c r="D56" s="18">
        <v>2</v>
      </c>
      <c r="E56" s="18">
        <v>2.4E-2</v>
      </c>
      <c r="F56" s="18">
        <v>3</v>
      </c>
      <c r="G56" s="18">
        <v>0.03</v>
      </c>
      <c r="H56" s="4">
        <v>2</v>
      </c>
      <c r="I56" s="18">
        <v>2.1999999999999999E-2</v>
      </c>
      <c r="J56" s="4">
        <v>0</v>
      </c>
      <c r="K56" s="4">
        <v>0</v>
      </c>
    </row>
    <row r="57" spans="1:11" x14ac:dyDescent="0.25">
      <c r="A57" s="4" t="s">
        <v>20</v>
      </c>
      <c r="B57" s="4">
        <f t="shared" si="1"/>
        <v>50</v>
      </c>
      <c r="C57" s="4" t="s">
        <v>171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4">
        <v>0</v>
      </c>
      <c r="K57" s="4">
        <v>0</v>
      </c>
    </row>
    <row r="58" spans="1:11" x14ac:dyDescent="0.25">
      <c r="A58" s="4" t="s">
        <v>20</v>
      </c>
      <c r="B58" s="4">
        <f t="shared" si="1"/>
        <v>51</v>
      </c>
      <c r="C58" s="4" t="s">
        <v>172</v>
      </c>
      <c r="D58" s="18">
        <v>1</v>
      </c>
      <c r="E58" s="18">
        <v>0.01</v>
      </c>
      <c r="F58" s="18">
        <v>2</v>
      </c>
      <c r="G58" s="18">
        <v>0.02</v>
      </c>
      <c r="H58" s="18">
        <v>2</v>
      </c>
      <c r="I58" s="18">
        <v>1.2E-2</v>
      </c>
      <c r="J58" s="4">
        <v>0</v>
      </c>
      <c r="K58" s="4">
        <v>0</v>
      </c>
    </row>
    <row r="59" spans="1:11" x14ac:dyDescent="0.25">
      <c r="A59" s="4" t="s">
        <v>20</v>
      </c>
      <c r="B59" s="4">
        <f t="shared" si="1"/>
        <v>52</v>
      </c>
      <c r="C59" s="4" t="s">
        <v>155</v>
      </c>
      <c r="D59" s="18">
        <v>0</v>
      </c>
      <c r="E59" s="18">
        <v>0</v>
      </c>
      <c r="F59" s="18">
        <v>0</v>
      </c>
      <c r="G59" s="18">
        <v>0</v>
      </c>
      <c r="H59" s="18">
        <v>1</v>
      </c>
      <c r="I59" s="18">
        <v>5.0000000000000001E-3</v>
      </c>
      <c r="J59" s="4">
        <v>0</v>
      </c>
      <c r="K59" s="4">
        <v>0</v>
      </c>
    </row>
    <row r="60" spans="1:11" x14ac:dyDescent="0.25">
      <c r="A60" s="4" t="s">
        <v>20</v>
      </c>
      <c r="B60" s="4">
        <f t="shared" si="1"/>
        <v>53</v>
      </c>
      <c r="C60" s="4" t="s">
        <v>150</v>
      </c>
      <c r="D60" s="18">
        <v>10</v>
      </c>
      <c r="E60" s="18">
        <v>0.08</v>
      </c>
      <c r="F60" s="18">
        <v>1</v>
      </c>
      <c r="G60" s="4">
        <v>7.0000000000000001E-3</v>
      </c>
      <c r="H60" s="18">
        <v>0</v>
      </c>
      <c r="I60" s="4">
        <v>0</v>
      </c>
      <c r="J60" s="4">
        <v>0</v>
      </c>
      <c r="K60" s="4">
        <v>0</v>
      </c>
    </row>
    <row r="61" spans="1:11" x14ac:dyDescent="0.25">
      <c r="A61" s="4" t="s">
        <v>20</v>
      </c>
      <c r="B61" s="4">
        <f t="shared" si="1"/>
        <v>54</v>
      </c>
      <c r="C61" s="4" t="s">
        <v>115</v>
      </c>
      <c r="D61" s="18">
        <v>3</v>
      </c>
      <c r="E61" s="18">
        <v>0.04</v>
      </c>
      <c r="F61" s="18">
        <v>2</v>
      </c>
      <c r="G61" s="4">
        <v>1.7000000000000001E-2</v>
      </c>
      <c r="H61" s="18">
        <v>0</v>
      </c>
      <c r="I61" s="4">
        <v>0</v>
      </c>
      <c r="J61" s="4">
        <v>0</v>
      </c>
      <c r="K61" s="4">
        <v>0</v>
      </c>
    </row>
    <row r="62" spans="1:11" x14ac:dyDescent="0.25">
      <c r="A62" s="4" t="s">
        <v>20</v>
      </c>
      <c r="B62" s="4">
        <f t="shared" si="1"/>
        <v>55</v>
      </c>
      <c r="C62" s="4" t="s">
        <v>75</v>
      </c>
      <c r="D62" s="18">
        <v>0</v>
      </c>
      <c r="E62" s="18">
        <v>0</v>
      </c>
      <c r="F62" s="18">
        <v>5</v>
      </c>
      <c r="G62" s="18">
        <v>5.6000000000000001E-2</v>
      </c>
      <c r="H62" s="4">
        <v>2</v>
      </c>
      <c r="I62" s="18">
        <v>0.03</v>
      </c>
      <c r="J62" s="4">
        <v>0</v>
      </c>
      <c r="K62" s="4">
        <v>0</v>
      </c>
    </row>
    <row r="63" spans="1:11" x14ac:dyDescent="0.25">
      <c r="A63" s="4" t="s">
        <v>20</v>
      </c>
      <c r="B63" s="4">
        <f t="shared" si="1"/>
        <v>56</v>
      </c>
      <c r="C63" s="4" t="s">
        <v>67</v>
      </c>
      <c r="D63" s="18">
        <v>1</v>
      </c>
      <c r="E63" s="18">
        <v>0.23400000000000001</v>
      </c>
      <c r="F63" s="18">
        <v>4</v>
      </c>
      <c r="G63" s="18">
        <v>3.9E-2</v>
      </c>
      <c r="H63" s="18">
        <v>11</v>
      </c>
      <c r="I63" s="18">
        <v>0.13300000000000001</v>
      </c>
      <c r="J63" s="4">
        <v>0</v>
      </c>
      <c r="K63" s="4">
        <v>0</v>
      </c>
    </row>
    <row r="64" spans="1:11" x14ac:dyDescent="0.25">
      <c r="A64" s="4" t="s">
        <v>20</v>
      </c>
      <c r="B64" s="4">
        <f t="shared" si="1"/>
        <v>57</v>
      </c>
      <c r="C64" s="4" t="s">
        <v>138</v>
      </c>
      <c r="D64" s="18">
        <v>4</v>
      </c>
      <c r="E64" s="18">
        <v>5.1999999999999998E-2</v>
      </c>
      <c r="F64" s="18">
        <v>0</v>
      </c>
      <c r="G64" s="4">
        <v>0</v>
      </c>
      <c r="H64" s="18">
        <v>2</v>
      </c>
      <c r="I64" s="4">
        <v>0.03</v>
      </c>
      <c r="J64" s="4">
        <v>0</v>
      </c>
      <c r="K64" s="4">
        <v>0</v>
      </c>
    </row>
    <row r="65" spans="1:11" x14ac:dyDescent="0.25">
      <c r="A65" s="4" t="s">
        <v>20</v>
      </c>
      <c r="B65" s="4">
        <f t="shared" si="1"/>
        <v>58</v>
      </c>
      <c r="C65" s="4" t="s">
        <v>173</v>
      </c>
      <c r="D65" s="18">
        <v>0</v>
      </c>
      <c r="E65" s="18">
        <v>0</v>
      </c>
      <c r="F65" s="18">
        <v>0</v>
      </c>
      <c r="G65" s="18">
        <v>0</v>
      </c>
      <c r="H65" s="4">
        <v>1</v>
      </c>
      <c r="I65" s="18">
        <v>1.2E-2</v>
      </c>
      <c r="J65" s="4">
        <v>0</v>
      </c>
      <c r="K65" s="4">
        <v>0</v>
      </c>
    </row>
    <row r="66" spans="1:11" x14ac:dyDescent="0.25">
      <c r="A66" s="4" t="s">
        <v>20</v>
      </c>
      <c r="B66" s="4">
        <f t="shared" si="1"/>
        <v>59</v>
      </c>
      <c r="C66" s="4" t="s">
        <v>174</v>
      </c>
      <c r="D66" s="18">
        <v>0</v>
      </c>
      <c r="E66" s="18">
        <v>0</v>
      </c>
      <c r="F66" s="18">
        <v>1</v>
      </c>
      <c r="G66" s="4">
        <v>0.01</v>
      </c>
      <c r="H66" s="18">
        <v>0</v>
      </c>
      <c r="I66" s="4">
        <v>0</v>
      </c>
      <c r="J66" s="4">
        <v>0</v>
      </c>
      <c r="K66" s="4">
        <v>0</v>
      </c>
    </row>
    <row r="67" spans="1:11" x14ac:dyDescent="0.25">
      <c r="A67" s="4" t="s">
        <v>20</v>
      </c>
      <c r="B67" s="4">
        <f t="shared" si="1"/>
        <v>60</v>
      </c>
      <c r="C67" s="4" t="s">
        <v>175</v>
      </c>
      <c r="D67" s="18">
        <v>10</v>
      </c>
      <c r="E67" s="18">
        <v>0.08</v>
      </c>
      <c r="F67" s="18">
        <v>0</v>
      </c>
      <c r="G67" s="4">
        <v>0</v>
      </c>
      <c r="H67" s="18">
        <v>0</v>
      </c>
      <c r="I67" s="4">
        <v>0</v>
      </c>
      <c r="J67" s="4">
        <v>0</v>
      </c>
      <c r="K67" s="4">
        <v>0</v>
      </c>
    </row>
    <row r="68" spans="1:11" x14ac:dyDescent="0.25">
      <c r="A68" s="4" t="s">
        <v>20</v>
      </c>
      <c r="B68" s="4">
        <f t="shared" si="1"/>
        <v>61</v>
      </c>
      <c r="C68" s="4" t="s">
        <v>103</v>
      </c>
      <c r="D68" s="18">
        <v>3</v>
      </c>
      <c r="E68" s="18">
        <v>0.04</v>
      </c>
      <c r="F68" s="18">
        <v>1</v>
      </c>
      <c r="G68" s="18">
        <v>1.4999999999999999E-2</v>
      </c>
      <c r="H68" s="18">
        <v>0</v>
      </c>
      <c r="I68" s="18">
        <v>0</v>
      </c>
      <c r="J68" s="4">
        <v>0</v>
      </c>
      <c r="K68" s="4">
        <v>0</v>
      </c>
    </row>
    <row r="69" spans="1:11" x14ac:dyDescent="0.25">
      <c r="A69" s="4" t="s">
        <v>20</v>
      </c>
      <c r="B69" s="4">
        <f t="shared" si="1"/>
        <v>62</v>
      </c>
      <c r="C69" s="4" t="s">
        <v>140</v>
      </c>
      <c r="D69" s="18">
        <f>F69</f>
        <v>1</v>
      </c>
      <c r="E69" s="18">
        <v>8.2000000000000003E-2</v>
      </c>
      <c r="F69" s="4">
        <v>1</v>
      </c>
      <c r="G69" s="4">
        <v>1.2E-2</v>
      </c>
      <c r="H69" s="18">
        <v>1</v>
      </c>
      <c r="I69" s="4">
        <v>0.01</v>
      </c>
      <c r="J69" s="4">
        <v>0</v>
      </c>
      <c r="K69" s="4">
        <v>0</v>
      </c>
    </row>
    <row r="70" spans="1:11" x14ac:dyDescent="0.25">
      <c r="A70" s="4" t="s">
        <v>20</v>
      </c>
      <c r="B70" s="4">
        <f t="shared" si="1"/>
        <v>63</v>
      </c>
      <c r="C70" s="4" t="s">
        <v>35</v>
      </c>
      <c r="D70" s="18">
        <v>4</v>
      </c>
      <c r="E70" s="18">
        <v>5.1999999999999998E-2</v>
      </c>
      <c r="F70" s="18">
        <v>3</v>
      </c>
      <c r="G70" s="4">
        <v>3.5000000000000003E-2</v>
      </c>
      <c r="H70" s="4">
        <v>8</v>
      </c>
      <c r="I70" s="4">
        <v>0.10100000000000001</v>
      </c>
      <c r="J70" s="4">
        <v>0</v>
      </c>
      <c r="K70" s="4">
        <v>0</v>
      </c>
    </row>
    <row r="71" spans="1:11" x14ac:dyDescent="0.25">
      <c r="A71" s="4" t="s">
        <v>20</v>
      </c>
      <c r="B71" s="4">
        <f t="shared" si="1"/>
        <v>64</v>
      </c>
      <c r="C71" s="4" t="s">
        <v>176</v>
      </c>
      <c r="D71" s="18">
        <f>F71</f>
        <v>4</v>
      </c>
      <c r="E71" s="18">
        <v>7.1999999999999995E-2</v>
      </c>
      <c r="F71" s="4">
        <v>4</v>
      </c>
      <c r="G71" s="18">
        <v>4.3900000000000002E-2</v>
      </c>
      <c r="H71" s="4">
        <v>1</v>
      </c>
      <c r="I71" s="18">
        <v>1.2999999999999999E-2</v>
      </c>
      <c r="J71" s="4">
        <v>0</v>
      </c>
      <c r="K71" s="4">
        <v>0</v>
      </c>
    </row>
    <row r="72" spans="1:11" x14ac:dyDescent="0.25">
      <c r="A72" s="4" t="s">
        <v>20</v>
      </c>
      <c r="B72" s="4">
        <f t="shared" si="1"/>
        <v>65</v>
      </c>
      <c r="C72" s="4" t="s">
        <v>34</v>
      </c>
      <c r="D72" s="18">
        <v>4</v>
      </c>
      <c r="E72" s="18">
        <v>5.1999999999999998E-2</v>
      </c>
      <c r="F72" s="18">
        <v>86</v>
      </c>
      <c r="G72" s="18">
        <v>1.258</v>
      </c>
      <c r="H72" s="18">
        <v>34</v>
      </c>
      <c r="I72" s="4">
        <v>0.41</v>
      </c>
      <c r="J72" s="4">
        <v>0</v>
      </c>
      <c r="K72" s="4">
        <v>0</v>
      </c>
    </row>
    <row r="73" spans="1:11" x14ac:dyDescent="0.25">
      <c r="A73" s="4" t="s">
        <v>20</v>
      </c>
      <c r="B73" s="4">
        <f t="shared" si="1"/>
        <v>66</v>
      </c>
      <c r="C73" s="4" t="s">
        <v>177</v>
      </c>
      <c r="D73" s="18">
        <f>F73</f>
        <v>1</v>
      </c>
      <c r="E73" s="18">
        <v>0.70499999999999996</v>
      </c>
      <c r="F73" s="18">
        <v>1</v>
      </c>
      <c r="G73" s="18">
        <v>1.4999999999999999E-2</v>
      </c>
      <c r="H73" s="18">
        <v>0</v>
      </c>
      <c r="I73" s="18">
        <v>0</v>
      </c>
      <c r="J73" s="4">
        <v>0</v>
      </c>
      <c r="K73" s="4">
        <v>0</v>
      </c>
    </row>
    <row r="74" spans="1:11" x14ac:dyDescent="0.25">
      <c r="A74" s="4" t="s">
        <v>20</v>
      </c>
      <c r="B74" s="4">
        <f t="shared" si="1"/>
        <v>67</v>
      </c>
      <c r="C74" s="4" t="s">
        <v>178</v>
      </c>
      <c r="D74" s="18">
        <v>4</v>
      </c>
      <c r="E74" s="18">
        <v>5.1999999999999998E-2</v>
      </c>
      <c r="F74" s="4">
        <v>1</v>
      </c>
      <c r="G74" s="4">
        <v>0.01</v>
      </c>
      <c r="H74" s="18">
        <v>0</v>
      </c>
      <c r="I74" s="4">
        <v>0</v>
      </c>
      <c r="J74" s="4">
        <v>0</v>
      </c>
      <c r="K74" s="4">
        <v>0</v>
      </c>
    </row>
    <row r="75" spans="1:11" x14ac:dyDescent="0.25">
      <c r="A75" s="4" t="s">
        <v>20</v>
      </c>
      <c r="B75" s="4">
        <f t="shared" si="1"/>
        <v>68</v>
      </c>
      <c r="C75" s="4" t="s">
        <v>71</v>
      </c>
      <c r="D75" s="18">
        <v>0</v>
      </c>
      <c r="E75" s="18">
        <v>0</v>
      </c>
      <c r="F75" s="18">
        <v>3</v>
      </c>
      <c r="G75" s="18">
        <v>3.5000000000000003E-2</v>
      </c>
      <c r="H75" s="18">
        <v>2</v>
      </c>
      <c r="I75" s="18">
        <v>2.1999999999999999E-2</v>
      </c>
      <c r="J75" s="4">
        <v>0</v>
      </c>
      <c r="K75" s="4">
        <v>0</v>
      </c>
    </row>
    <row r="76" spans="1:11" x14ac:dyDescent="0.25">
      <c r="A76" s="4" t="s">
        <v>20</v>
      </c>
      <c r="B76" s="4">
        <f t="shared" si="1"/>
        <v>69</v>
      </c>
      <c r="C76" s="4" t="s">
        <v>117</v>
      </c>
      <c r="D76" s="18">
        <v>3</v>
      </c>
      <c r="E76" s="18">
        <v>0.04</v>
      </c>
      <c r="F76" s="18">
        <v>2</v>
      </c>
      <c r="G76" s="18">
        <v>2.7E-2</v>
      </c>
      <c r="H76" s="18">
        <v>10</v>
      </c>
      <c r="I76" s="18">
        <v>0.13100000000000001</v>
      </c>
      <c r="J76" s="4">
        <v>0</v>
      </c>
      <c r="K76" s="4">
        <v>0</v>
      </c>
    </row>
    <row r="77" spans="1:11" x14ac:dyDescent="0.25">
      <c r="A77" s="4" t="s">
        <v>20</v>
      </c>
      <c r="B77" s="4">
        <f t="shared" ref="B77:B130" si="2">B76+1</f>
        <v>70</v>
      </c>
      <c r="C77" s="4" t="s">
        <v>72</v>
      </c>
      <c r="D77" s="18">
        <f>F77</f>
        <v>3</v>
      </c>
      <c r="E77" s="18">
        <v>9.8000000000000004E-2</v>
      </c>
      <c r="F77" s="18">
        <v>3</v>
      </c>
      <c r="G77" s="4">
        <v>2.5000000000000001E-2</v>
      </c>
      <c r="H77" s="18">
        <v>3</v>
      </c>
      <c r="I77" s="4">
        <v>3.5000000000000003E-2</v>
      </c>
      <c r="J77" s="4">
        <v>0</v>
      </c>
      <c r="K77" s="4">
        <v>0</v>
      </c>
    </row>
    <row r="78" spans="1:11" x14ac:dyDescent="0.25">
      <c r="A78" s="4" t="s">
        <v>20</v>
      </c>
      <c r="B78" s="4">
        <f t="shared" si="2"/>
        <v>71</v>
      </c>
      <c r="C78" s="4" t="s">
        <v>32</v>
      </c>
      <c r="D78" s="18">
        <v>4</v>
      </c>
      <c r="E78" s="18">
        <v>5.1999999999999998E-2</v>
      </c>
      <c r="F78" s="18">
        <v>13</v>
      </c>
      <c r="G78" s="18">
        <v>0.16600000000000001</v>
      </c>
      <c r="H78" s="4">
        <v>22</v>
      </c>
      <c r="I78" s="4">
        <v>0.254</v>
      </c>
      <c r="J78" s="4">
        <v>0</v>
      </c>
      <c r="K78" s="4">
        <v>0</v>
      </c>
    </row>
    <row r="79" spans="1:11" x14ac:dyDescent="0.25">
      <c r="A79" s="4" t="s">
        <v>20</v>
      </c>
      <c r="B79" s="4">
        <f t="shared" si="2"/>
        <v>72</v>
      </c>
      <c r="C79" s="4" t="s">
        <v>179</v>
      </c>
      <c r="D79" s="18">
        <f>F79</f>
        <v>2</v>
      </c>
      <c r="E79" s="18">
        <v>8.6199999999999999E-2</v>
      </c>
      <c r="F79" s="4">
        <v>2</v>
      </c>
      <c r="G79" s="4">
        <v>2.7E-2</v>
      </c>
      <c r="H79" s="18">
        <v>0</v>
      </c>
      <c r="I79" s="4">
        <v>0</v>
      </c>
      <c r="J79" s="4">
        <v>0</v>
      </c>
      <c r="K79" s="4">
        <v>0</v>
      </c>
    </row>
    <row r="80" spans="1:11" x14ac:dyDescent="0.25">
      <c r="A80" s="4" t="s">
        <v>20</v>
      </c>
      <c r="B80" s="4">
        <f t="shared" si="2"/>
        <v>73</v>
      </c>
      <c r="C80" s="4" t="s">
        <v>125</v>
      </c>
      <c r="D80" s="18">
        <v>4</v>
      </c>
      <c r="E80" s="18">
        <v>5.1999999999999998E-2</v>
      </c>
      <c r="F80" s="4">
        <v>1</v>
      </c>
      <c r="G80" s="4">
        <v>0.01</v>
      </c>
      <c r="H80" s="18">
        <v>10</v>
      </c>
      <c r="I80" s="4">
        <v>0.14199999999999999</v>
      </c>
      <c r="J80" s="4">
        <v>0</v>
      </c>
      <c r="K80" s="4">
        <v>0</v>
      </c>
    </row>
    <row r="81" spans="1:11" x14ac:dyDescent="0.25">
      <c r="A81" s="4" t="s">
        <v>20</v>
      </c>
      <c r="B81" s="4">
        <f t="shared" si="2"/>
        <v>74</v>
      </c>
      <c r="C81" s="4" t="s">
        <v>128</v>
      </c>
      <c r="D81" s="18">
        <v>0</v>
      </c>
      <c r="E81" s="18">
        <v>0</v>
      </c>
      <c r="F81" s="18">
        <v>0</v>
      </c>
      <c r="G81" s="18">
        <v>0</v>
      </c>
      <c r="H81" s="18">
        <v>1</v>
      </c>
      <c r="I81" s="18">
        <v>1.4999999999999999E-2</v>
      </c>
      <c r="J81" s="4">
        <v>0</v>
      </c>
      <c r="K81" s="4">
        <v>0</v>
      </c>
    </row>
    <row r="82" spans="1:11" x14ac:dyDescent="0.25">
      <c r="A82" s="4" t="s">
        <v>20</v>
      </c>
      <c r="B82" s="4">
        <f t="shared" si="2"/>
        <v>75</v>
      </c>
      <c r="C82" s="4" t="s">
        <v>156</v>
      </c>
      <c r="D82" s="18">
        <v>0</v>
      </c>
      <c r="E82" s="18">
        <v>0</v>
      </c>
      <c r="F82" s="18">
        <v>3</v>
      </c>
      <c r="G82" s="18">
        <v>3.5000000000000003E-2</v>
      </c>
      <c r="H82" s="18">
        <v>0</v>
      </c>
      <c r="I82" s="18">
        <v>0</v>
      </c>
      <c r="J82" s="4">
        <v>0</v>
      </c>
      <c r="K82" s="4">
        <v>0</v>
      </c>
    </row>
    <row r="83" spans="1:11" x14ac:dyDescent="0.25">
      <c r="A83" s="4" t="s">
        <v>20</v>
      </c>
      <c r="B83" s="4">
        <f t="shared" si="2"/>
        <v>76</v>
      </c>
      <c r="C83" s="4" t="s">
        <v>37</v>
      </c>
      <c r="D83" s="18">
        <v>2</v>
      </c>
      <c r="E83" s="18">
        <v>2.4E-2</v>
      </c>
      <c r="F83" s="18">
        <v>8</v>
      </c>
      <c r="G83" s="23">
        <v>0.11</v>
      </c>
      <c r="H83" s="18">
        <v>0</v>
      </c>
      <c r="I83" s="18">
        <v>0</v>
      </c>
      <c r="J83" s="4">
        <v>0</v>
      </c>
      <c r="K83" s="4">
        <v>0</v>
      </c>
    </row>
    <row r="84" spans="1:11" x14ac:dyDescent="0.25">
      <c r="A84" s="4" t="s">
        <v>20</v>
      </c>
      <c r="B84" s="4">
        <f t="shared" si="2"/>
        <v>77</v>
      </c>
      <c r="C84" s="4" t="s">
        <v>157</v>
      </c>
      <c r="D84" s="18">
        <v>0</v>
      </c>
      <c r="E84" s="18">
        <v>0</v>
      </c>
      <c r="F84" s="18">
        <v>1</v>
      </c>
      <c r="G84" s="4">
        <v>4.0000000000000001E-3</v>
      </c>
      <c r="H84" s="18">
        <v>0</v>
      </c>
      <c r="I84" s="4">
        <v>0</v>
      </c>
      <c r="J84" s="4">
        <v>0</v>
      </c>
      <c r="K84" s="4">
        <v>0</v>
      </c>
    </row>
    <row r="85" spans="1:11" x14ac:dyDescent="0.25">
      <c r="A85" s="4" t="s">
        <v>20</v>
      </c>
      <c r="B85" s="4">
        <f t="shared" si="2"/>
        <v>78</v>
      </c>
      <c r="C85" s="4" t="s">
        <v>152</v>
      </c>
      <c r="D85" s="18">
        <v>0</v>
      </c>
      <c r="E85" s="18">
        <v>0</v>
      </c>
      <c r="F85" s="4">
        <v>2</v>
      </c>
      <c r="G85" s="18">
        <v>1.7000000000000001E-2</v>
      </c>
      <c r="H85" s="18">
        <v>0</v>
      </c>
      <c r="I85" s="18">
        <v>0</v>
      </c>
      <c r="J85" s="4">
        <v>0</v>
      </c>
      <c r="K85" s="4">
        <v>0</v>
      </c>
    </row>
    <row r="86" spans="1:11" x14ac:dyDescent="0.25">
      <c r="A86" s="4" t="s">
        <v>20</v>
      </c>
      <c r="B86" s="4">
        <f t="shared" si="2"/>
        <v>79</v>
      </c>
      <c r="C86" s="4" t="s">
        <v>139</v>
      </c>
      <c r="D86" s="18">
        <v>10</v>
      </c>
      <c r="E86" s="18">
        <v>0.08</v>
      </c>
      <c r="F86" s="18">
        <v>1</v>
      </c>
      <c r="G86" s="18">
        <v>1.4999999999999999E-2</v>
      </c>
      <c r="H86" s="18">
        <v>2</v>
      </c>
      <c r="I86" s="18">
        <v>2.4E-2</v>
      </c>
      <c r="J86" s="4">
        <v>0</v>
      </c>
      <c r="K86" s="4">
        <v>0</v>
      </c>
    </row>
    <row r="87" spans="1:11" x14ac:dyDescent="0.25">
      <c r="A87" s="4" t="s">
        <v>20</v>
      </c>
      <c r="B87" s="4">
        <f t="shared" si="2"/>
        <v>80</v>
      </c>
      <c r="C87" s="4" t="s">
        <v>104</v>
      </c>
      <c r="D87" s="18">
        <v>3</v>
      </c>
      <c r="E87" s="18">
        <v>0.04</v>
      </c>
      <c r="F87" s="18">
        <v>4</v>
      </c>
      <c r="G87" s="18">
        <v>5.5E-2</v>
      </c>
      <c r="H87" s="18">
        <v>2</v>
      </c>
      <c r="I87" s="18">
        <v>0.01</v>
      </c>
      <c r="J87" s="4">
        <v>0</v>
      </c>
      <c r="K87" s="4">
        <v>0</v>
      </c>
    </row>
    <row r="88" spans="1:11" x14ac:dyDescent="0.25">
      <c r="A88" s="4" t="s">
        <v>20</v>
      </c>
      <c r="B88" s="4">
        <f t="shared" si="2"/>
        <v>81</v>
      </c>
      <c r="C88" s="4" t="s">
        <v>180</v>
      </c>
      <c r="D88" s="4">
        <v>106</v>
      </c>
      <c r="E88" s="18">
        <v>1.59</v>
      </c>
      <c r="F88" s="18">
        <v>1</v>
      </c>
      <c r="G88" s="18">
        <v>7.0000000000000001E-3</v>
      </c>
      <c r="H88" s="4">
        <v>1</v>
      </c>
      <c r="I88" s="18">
        <v>1.4999999999999999E-2</v>
      </c>
      <c r="J88" s="4">
        <v>0</v>
      </c>
      <c r="K88" s="4">
        <v>0</v>
      </c>
    </row>
    <row r="89" spans="1:11" x14ac:dyDescent="0.25">
      <c r="A89" s="4" t="s">
        <v>20</v>
      </c>
      <c r="B89" s="4">
        <f t="shared" si="2"/>
        <v>82</v>
      </c>
      <c r="C89" s="4" t="s">
        <v>40</v>
      </c>
      <c r="D89" s="18">
        <v>4</v>
      </c>
      <c r="E89" s="18">
        <v>5.1999999999999998E-2</v>
      </c>
      <c r="F89" s="18">
        <v>2</v>
      </c>
      <c r="G89" s="18">
        <v>0.02</v>
      </c>
      <c r="H89" s="18">
        <v>6</v>
      </c>
      <c r="I89" s="18">
        <v>7.2999999999999995E-2</v>
      </c>
      <c r="J89" s="4">
        <v>0</v>
      </c>
      <c r="K89" s="4">
        <v>0</v>
      </c>
    </row>
    <row r="90" spans="1:11" x14ac:dyDescent="0.25">
      <c r="A90" s="4" t="s">
        <v>20</v>
      </c>
      <c r="B90" s="4">
        <f t="shared" si="2"/>
        <v>83</v>
      </c>
      <c r="C90" s="4" t="s">
        <v>38</v>
      </c>
      <c r="D90" s="18">
        <f>F90</f>
        <v>14</v>
      </c>
      <c r="E90" s="18">
        <v>0.15</v>
      </c>
      <c r="F90" s="18">
        <v>14</v>
      </c>
      <c r="G90" s="18">
        <v>0.14599999999999999</v>
      </c>
      <c r="H90" s="18">
        <v>0</v>
      </c>
      <c r="I90" s="18">
        <v>0</v>
      </c>
      <c r="J90" s="4">
        <v>0</v>
      </c>
      <c r="K90" s="4">
        <v>0</v>
      </c>
    </row>
    <row r="91" spans="1:11" x14ac:dyDescent="0.25">
      <c r="A91" s="4" t="s">
        <v>20</v>
      </c>
      <c r="B91" s="4">
        <f t="shared" si="2"/>
        <v>84</v>
      </c>
      <c r="C91" s="4" t="s">
        <v>158</v>
      </c>
      <c r="D91" s="18">
        <f>F91</f>
        <v>1</v>
      </c>
      <c r="E91" s="18">
        <v>0.104</v>
      </c>
      <c r="F91" s="18">
        <v>1</v>
      </c>
      <c r="G91" s="18">
        <v>5.0000000000000001E-3</v>
      </c>
      <c r="H91" s="4">
        <v>5</v>
      </c>
      <c r="I91" s="18">
        <v>4.2999999999999997E-2</v>
      </c>
      <c r="J91" s="4">
        <v>0</v>
      </c>
      <c r="K91" s="4">
        <v>0</v>
      </c>
    </row>
    <row r="92" spans="1:11" x14ac:dyDescent="0.25">
      <c r="A92" s="4" t="s">
        <v>20</v>
      </c>
      <c r="B92" s="4">
        <f t="shared" si="2"/>
        <v>85</v>
      </c>
      <c r="C92" s="4" t="s">
        <v>129</v>
      </c>
      <c r="D92" s="18">
        <v>4</v>
      </c>
      <c r="E92" s="18">
        <v>5.1999999999999998E-2</v>
      </c>
      <c r="F92" s="18">
        <v>7</v>
      </c>
      <c r="G92" s="18">
        <v>0.08</v>
      </c>
      <c r="H92" s="4">
        <v>7</v>
      </c>
      <c r="I92" s="18">
        <v>7.9000000000000001E-2</v>
      </c>
      <c r="J92" s="4">
        <v>0</v>
      </c>
      <c r="K92" s="4">
        <v>0</v>
      </c>
    </row>
    <row r="93" spans="1:11" x14ac:dyDescent="0.25">
      <c r="A93" s="4" t="s">
        <v>20</v>
      </c>
      <c r="B93" s="4">
        <f t="shared" si="2"/>
        <v>86</v>
      </c>
      <c r="C93" s="4" t="s">
        <v>181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4">
        <v>0</v>
      </c>
      <c r="K93" s="4">
        <v>0</v>
      </c>
    </row>
    <row r="94" spans="1:11" x14ac:dyDescent="0.25">
      <c r="A94" s="4" t="s">
        <v>20</v>
      </c>
      <c r="B94" s="4">
        <f t="shared" si="2"/>
        <v>87</v>
      </c>
      <c r="C94" s="4" t="s">
        <v>182</v>
      </c>
      <c r="D94" s="18">
        <v>2</v>
      </c>
      <c r="E94" s="18">
        <v>2.4E-2</v>
      </c>
      <c r="F94" s="18">
        <v>0</v>
      </c>
      <c r="G94" s="18">
        <v>0</v>
      </c>
      <c r="H94" s="18">
        <v>1</v>
      </c>
      <c r="I94" s="18">
        <v>3.0000000000000001E-3</v>
      </c>
      <c r="J94" s="4">
        <v>0</v>
      </c>
      <c r="K94" s="4">
        <v>0</v>
      </c>
    </row>
    <row r="95" spans="1:11" x14ac:dyDescent="0.25">
      <c r="A95" s="4" t="s">
        <v>20</v>
      </c>
      <c r="B95" s="4">
        <f t="shared" si="2"/>
        <v>88</v>
      </c>
      <c r="C95" s="4" t="s">
        <v>116</v>
      </c>
      <c r="D95" s="18">
        <v>6</v>
      </c>
      <c r="E95" s="18">
        <v>0.11</v>
      </c>
      <c r="F95" s="18">
        <v>1</v>
      </c>
      <c r="G95" s="18">
        <v>1.4999999999999999E-2</v>
      </c>
      <c r="H95" s="18">
        <v>0</v>
      </c>
      <c r="I95" s="18">
        <v>0</v>
      </c>
      <c r="J95" s="4">
        <v>0</v>
      </c>
      <c r="K95" s="4">
        <v>0</v>
      </c>
    </row>
    <row r="96" spans="1:11" x14ac:dyDescent="0.25">
      <c r="A96" s="4" t="s">
        <v>20</v>
      </c>
      <c r="B96" s="4">
        <f t="shared" si="2"/>
        <v>89</v>
      </c>
      <c r="C96" s="4" t="s">
        <v>153</v>
      </c>
      <c r="D96" s="18">
        <v>10</v>
      </c>
      <c r="E96" s="18">
        <v>0.08</v>
      </c>
      <c r="F96" s="18">
        <v>1</v>
      </c>
      <c r="G96" s="18">
        <v>1.4999999999999999E-2</v>
      </c>
      <c r="H96" s="18">
        <v>0</v>
      </c>
      <c r="I96" s="18">
        <v>0</v>
      </c>
      <c r="J96" s="4">
        <v>0</v>
      </c>
      <c r="K96" s="4">
        <v>0</v>
      </c>
    </row>
    <row r="97" spans="1:11" x14ac:dyDescent="0.25">
      <c r="A97" s="4" t="s">
        <v>20</v>
      </c>
      <c r="B97" s="4">
        <f t="shared" si="2"/>
        <v>90</v>
      </c>
      <c r="C97" s="4" t="s">
        <v>64</v>
      </c>
      <c r="D97" s="18">
        <v>3</v>
      </c>
      <c r="E97" s="18">
        <v>0.04</v>
      </c>
      <c r="F97" s="18">
        <v>3</v>
      </c>
      <c r="G97" s="18">
        <v>2.1999999999999999E-2</v>
      </c>
      <c r="H97" s="18">
        <v>0</v>
      </c>
      <c r="I97" s="18">
        <v>0</v>
      </c>
      <c r="J97" s="4">
        <v>0</v>
      </c>
      <c r="K97" s="4">
        <v>0</v>
      </c>
    </row>
    <row r="98" spans="1:11" x14ac:dyDescent="0.25">
      <c r="A98" s="4" t="s">
        <v>20</v>
      </c>
      <c r="B98" s="4">
        <f t="shared" si="2"/>
        <v>91</v>
      </c>
      <c r="C98" s="4" t="s">
        <v>99</v>
      </c>
      <c r="D98" s="18">
        <v>10</v>
      </c>
      <c r="E98" s="18">
        <f>0.077+0.08</f>
        <v>0.157</v>
      </c>
      <c r="F98" s="18">
        <v>0</v>
      </c>
      <c r="G98" s="18">
        <v>0</v>
      </c>
      <c r="H98" s="18">
        <v>1</v>
      </c>
      <c r="I98" s="18">
        <v>3.0000000000000001E-3</v>
      </c>
      <c r="J98" s="4">
        <v>0</v>
      </c>
      <c r="K98" s="4">
        <v>0</v>
      </c>
    </row>
    <row r="99" spans="1:11" x14ac:dyDescent="0.25">
      <c r="A99" s="4" t="s">
        <v>20</v>
      </c>
      <c r="B99" s="4">
        <f t="shared" si="2"/>
        <v>92</v>
      </c>
      <c r="C99" s="4" t="s">
        <v>120</v>
      </c>
      <c r="D99" s="18">
        <f t="shared" ref="D99" si="3">F99</f>
        <v>6</v>
      </c>
      <c r="E99" s="18">
        <v>5.8999999999999997E-2</v>
      </c>
      <c r="F99" s="18">
        <v>6</v>
      </c>
      <c r="G99" s="18">
        <v>8.2000000000000003E-2</v>
      </c>
      <c r="H99" s="18">
        <v>0</v>
      </c>
      <c r="I99" s="18">
        <v>0</v>
      </c>
      <c r="J99" s="4">
        <v>0</v>
      </c>
      <c r="K99" s="4">
        <v>0</v>
      </c>
    </row>
    <row r="100" spans="1:11" x14ac:dyDescent="0.25">
      <c r="A100" s="4" t="s">
        <v>20</v>
      </c>
      <c r="B100" s="4">
        <f t="shared" si="2"/>
        <v>93</v>
      </c>
      <c r="C100" s="4" t="s">
        <v>100</v>
      </c>
      <c r="D100" s="18">
        <v>4</v>
      </c>
      <c r="E100" s="18">
        <v>5.1999999999999998E-2</v>
      </c>
      <c r="F100" s="18">
        <v>0</v>
      </c>
      <c r="G100" s="18">
        <v>0</v>
      </c>
      <c r="H100" s="4">
        <v>2</v>
      </c>
      <c r="I100" s="18">
        <v>0.03</v>
      </c>
      <c r="J100" s="4">
        <v>0</v>
      </c>
      <c r="K100" s="4">
        <v>0</v>
      </c>
    </row>
    <row r="101" spans="1:11" x14ac:dyDescent="0.25">
      <c r="A101" s="4" t="s">
        <v>20</v>
      </c>
      <c r="B101" s="4">
        <f t="shared" si="2"/>
        <v>94</v>
      </c>
      <c r="C101" s="4" t="s">
        <v>119</v>
      </c>
      <c r="D101" s="18">
        <v>0</v>
      </c>
      <c r="E101" s="18">
        <v>0</v>
      </c>
      <c r="F101" s="4">
        <v>1</v>
      </c>
      <c r="G101" s="18">
        <v>8.0000000000000002E-3</v>
      </c>
      <c r="H101" s="18">
        <v>7</v>
      </c>
      <c r="I101" s="18">
        <v>4.4999999999999998E-2</v>
      </c>
      <c r="J101" s="4">
        <v>0</v>
      </c>
      <c r="K101" s="4">
        <v>0</v>
      </c>
    </row>
    <row r="102" spans="1:11" x14ac:dyDescent="0.25">
      <c r="A102" s="4" t="s">
        <v>20</v>
      </c>
      <c r="B102" s="4">
        <f t="shared" si="2"/>
        <v>95</v>
      </c>
      <c r="C102" s="4" t="s">
        <v>121</v>
      </c>
      <c r="D102" s="18">
        <v>10</v>
      </c>
      <c r="E102" s="18">
        <v>0.08</v>
      </c>
      <c r="F102" s="18">
        <v>0</v>
      </c>
      <c r="G102" s="18">
        <v>0</v>
      </c>
      <c r="H102" s="4">
        <v>1</v>
      </c>
      <c r="I102" s="18">
        <v>5.0000000000000001E-3</v>
      </c>
      <c r="J102" s="4">
        <v>0</v>
      </c>
      <c r="K102" s="4">
        <v>0</v>
      </c>
    </row>
    <row r="103" spans="1:11" x14ac:dyDescent="0.25">
      <c r="A103" s="4" t="s">
        <v>20</v>
      </c>
      <c r="B103" s="4">
        <f t="shared" si="2"/>
        <v>96</v>
      </c>
      <c r="C103" s="4" t="s">
        <v>183</v>
      </c>
      <c r="D103" s="18">
        <v>3</v>
      </c>
      <c r="E103" s="18">
        <v>0.04</v>
      </c>
      <c r="F103" s="18">
        <v>0</v>
      </c>
      <c r="G103" s="18">
        <v>0</v>
      </c>
      <c r="H103" s="4">
        <v>0</v>
      </c>
      <c r="I103" s="18">
        <v>0</v>
      </c>
      <c r="J103" s="4">
        <v>0</v>
      </c>
      <c r="K103" s="4">
        <v>0</v>
      </c>
    </row>
    <row r="104" spans="1:11" x14ac:dyDescent="0.25">
      <c r="A104" s="4" t="s">
        <v>20</v>
      </c>
      <c r="B104" s="4">
        <f t="shared" si="2"/>
        <v>97</v>
      </c>
      <c r="C104" s="4" t="s">
        <v>39</v>
      </c>
      <c r="D104" s="4">
        <v>1</v>
      </c>
      <c r="E104" s="18">
        <v>0.121</v>
      </c>
      <c r="F104" s="4">
        <v>7</v>
      </c>
      <c r="G104" s="18">
        <v>8.5999999999999993E-2</v>
      </c>
      <c r="H104" s="18">
        <v>4</v>
      </c>
      <c r="I104" s="18">
        <v>0.03</v>
      </c>
      <c r="J104" s="4">
        <v>0</v>
      </c>
      <c r="K104" s="4">
        <v>0</v>
      </c>
    </row>
    <row r="105" spans="1:11" x14ac:dyDescent="0.25">
      <c r="A105" s="4" t="s">
        <v>20</v>
      </c>
      <c r="B105" s="4">
        <f t="shared" si="2"/>
        <v>98</v>
      </c>
      <c r="C105" s="4" t="s">
        <v>184</v>
      </c>
      <c r="D105" s="4">
        <v>15</v>
      </c>
      <c r="E105" s="18">
        <v>0.33400000000000002</v>
      </c>
      <c r="F105" s="4">
        <v>1</v>
      </c>
      <c r="G105" s="18">
        <v>1.4999999999999999E-2</v>
      </c>
      <c r="H105" s="18">
        <v>0</v>
      </c>
      <c r="I105" s="18">
        <v>0</v>
      </c>
      <c r="J105" s="4">
        <v>0</v>
      </c>
      <c r="K105" s="4">
        <v>0</v>
      </c>
    </row>
    <row r="106" spans="1:11" x14ac:dyDescent="0.25">
      <c r="A106" s="4" t="s">
        <v>20</v>
      </c>
      <c r="B106" s="4">
        <f t="shared" si="2"/>
        <v>99</v>
      </c>
      <c r="C106" s="4" t="s">
        <v>41</v>
      </c>
      <c r="D106" s="18">
        <v>4</v>
      </c>
      <c r="E106" s="18">
        <v>5.1999999999999998E-2</v>
      </c>
      <c r="F106" s="4">
        <v>8</v>
      </c>
      <c r="G106" s="18">
        <v>0.08</v>
      </c>
      <c r="H106" s="18">
        <v>3</v>
      </c>
      <c r="I106" s="18">
        <v>3.2000000000000001E-2</v>
      </c>
      <c r="J106" s="4">
        <v>0</v>
      </c>
      <c r="K106" s="4">
        <v>0</v>
      </c>
    </row>
    <row r="107" spans="1:11" x14ac:dyDescent="0.25">
      <c r="A107" s="4" t="s">
        <v>20</v>
      </c>
      <c r="B107" s="4">
        <f t="shared" si="2"/>
        <v>100</v>
      </c>
      <c r="C107" s="4" t="s">
        <v>185</v>
      </c>
      <c r="D107" s="18">
        <v>3</v>
      </c>
      <c r="E107" s="18">
        <v>0.04</v>
      </c>
      <c r="F107" s="4">
        <v>4</v>
      </c>
      <c r="G107" s="18">
        <v>0.03</v>
      </c>
      <c r="H107" s="4">
        <v>1</v>
      </c>
      <c r="I107" s="18">
        <v>6.0000000000000001E-3</v>
      </c>
      <c r="J107" s="4">
        <v>0</v>
      </c>
      <c r="K107" s="4">
        <v>0</v>
      </c>
    </row>
    <row r="108" spans="1:11" x14ac:dyDescent="0.25">
      <c r="A108" s="4" t="s">
        <v>20</v>
      </c>
      <c r="B108" s="4">
        <f t="shared" si="2"/>
        <v>101</v>
      </c>
      <c r="C108" s="4" t="s">
        <v>42</v>
      </c>
      <c r="D108" s="18">
        <f>F108</f>
        <v>7</v>
      </c>
      <c r="E108" s="18">
        <v>0.34200000000000003</v>
      </c>
      <c r="F108" s="4">
        <v>7</v>
      </c>
      <c r="G108" s="18">
        <v>9.2999999999999999E-2</v>
      </c>
      <c r="H108" s="18">
        <v>36</v>
      </c>
      <c r="I108" s="18">
        <v>0.44</v>
      </c>
      <c r="J108" s="4">
        <v>0</v>
      </c>
      <c r="K108" s="4">
        <v>0</v>
      </c>
    </row>
    <row r="109" spans="1:11" x14ac:dyDescent="0.25">
      <c r="A109" s="4" t="s">
        <v>20</v>
      </c>
      <c r="B109" s="4">
        <f t="shared" si="2"/>
        <v>102</v>
      </c>
      <c r="C109" s="4" t="s">
        <v>159</v>
      </c>
      <c r="D109" s="18">
        <v>10</v>
      </c>
      <c r="E109" s="18">
        <v>0.08</v>
      </c>
      <c r="F109" s="4">
        <v>2</v>
      </c>
      <c r="G109" s="18">
        <v>1.7999999999999999E-2</v>
      </c>
      <c r="H109" s="18">
        <v>0</v>
      </c>
      <c r="I109" s="18">
        <v>0</v>
      </c>
      <c r="J109" s="4">
        <v>0</v>
      </c>
      <c r="K109" s="4">
        <v>0</v>
      </c>
    </row>
    <row r="110" spans="1:11" x14ac:dyDescent="0.25">
      <c r="A110" s="4" t="s">
        <v>20</v>
      </c>
      <c r="B110" s="4">
        <f t="shared" si="2"/>
        <v>103</v>
      </c>
      <c r="C110" s="4" t="s">
        <v>132</v>
      </c>
      <c r="D110" s="18">
        <v>4</v>
      </c>
      <c r="E110" s="18">
        <v>5.1999999999999998E-2</v>
      </c>
      <c r="F110" s="18">
        <v>2</v>
      </c>
      <c r="G110" s="18">
        <v>2.7E-2</v>
      </c>
      <c r="H110" s="4">
        <v>11</v>
      </c>
      <c r="I110" s="18">
        <v>0.124</v>
      </c>
      <c r="J110" s="4">
        <v>0</v>
      </c>
      <c r="K110" s="4">
        <v>0</v>
      </c>
    </row>
    <row r="111" spans="1:11" x14ac:dyDescent="0.25">
      <c r="A111" s="4" t="s">
        <v>20</v>
      </c>
      <c r="B111" s="4">
        <f t="shared" si="2"/>
        <v>104</v>
      </c>
      <c r="C111" s="4" t="s">
        <v>186</v>
      </c>
      <c r="D111" s="18">
        <v>0</v>
      </c>
      <c r="E111" s="18">
        <v>0</v>
      </c>
      <c r="F111" s="18">
        <v>2</v>
      </c>
      <c r="G111" s="18">
        <v>0.03</v>
      </c>
      <c r="H111" s="18">
        <v>0</v>
      </c>
      <c r="I111" s="18">
        <v>0</v>
      </c>
      <c r="J111" s="4">
        <v>0</v>
      </c>
      <c r="K111" s="4">
        <v>0</v>
      </c>
    </row>
    <row r="112" spans="1:11" x14ac:dyDescent="0.25">
      <c r="A112" s="4" t="s">
        <v>20</v>
      </c>
      <c r="B112" s="4">
        <f t="shared" si="2"/>
        <v>105</v>
      </c>
      <c r="C112" s="4" t="s">
        <v>44</v>
      </c>
      <c r="D112" s="18">
        <v>3</v>
      </c>
      <c r="E112" s="18">
        <v>0.04</v>
      </c>
      <c r="F112" s="4">
        <v>14</v>
      </c>
      <c r="G112" s="18">
        <v>0.17399999999999999</v>
      </c>
      <c r="H112" s="4">
        <v>2</v>
      </c>
      <c r="I112" s="18">
        <v>0.01</v>
      </c>
      <c r="J112" s="4">
        <v>0</v>
      </c>
      <c r="K112" s="4">
        <v>0</v>
      </c>
    </row>
    <row r="113" spans="1:11" x14ac:dyDescent="0.25">
      <c r="A113" s="4" t="s">
        <v>20</v>
      </c>
      <c r="B113" s="4">
        <f t="shared" si="2"/>
        <v>106</v>
      </c>
      <c r="C113" s="4" t="s">
        <v>43</v>
      </c>
      <c r="D113" s="18">
        <f t="shared" ref="D113:D114" si="4">F113</f>
        <v>1</v>
      </c>
      <c r="E113" s="18">
        <v>7.6999999999999999E-2</v>
      </c>
      <c r="F113" s="4">
        <v>1</v>
      </c>
      <c r="G113" s="18">
        <v>1.4999999999999999E-2</v>
      </c>
      <c r="H113" s="18">
        <v>3</v>
      </c>
      <c r="I113" s="18">
        <v>4.2000000000000003E-2</v>
      </c>
      <c r="J113" s="4">
        <v>0</v>
      </c>
      <c r="K113" s="4">
        <v>0</v>
      </c>
    </row>
    <row r="114" spans="1:11" x14ac:dyDescent="0.25">
      <c r="A114" s="4" t="s">
        <v>20</v>
      </c>
      <c r="B114" s="4">
        <f t="shared" si="2"/>
        <v>107</v>
      </c>
      <c r="C114" s="4" t="s">
        <v>65</v>
      </c>
      <c r="D114" s="18">
        <f t="shared" si="4"/>
        <v>7</v>
      </c>
      <c r="E114" s="18">
        <v>0.10199999999999999</v>
      </c>
      <c r="F114" s="4">
        <v>7</v>
      </c>
      <c r="G114" s="18">
        <v>0.09</v>
      </c>
      <c r="H114" s="4">
        <v>5</v>
      </c>
      <c r="I114" s="18">
        <v>6.6000000000000003E-2</v>
      </c>
      <c r="J114" s="4">
        <v>0</v>
      </c>
      <c r="K114" s="4">
        <v>0</v>
      </c>
    </row>
    <row r="115" spans="1:11" x14ac:dyDescent="0.25">
      <c r="A115" s="4" t="s">
        <v>20</v>
      </c>
      <c r="B115" s="4">
        <f t="shared" si="2"/>
        <v>108</v>
      </c>
      <c r="C115" s="4" t="s">
        <v>45</v>
      </c>
      <c r="D115" s="18">
        <v>4</v>
      </c>
      <c r="E115" s="18">
        <v>5.1999999999999998E-2</v>
      </c>
      <c r="F115" s="4">
        <v>6</v>
      </c>
      <c r="G115" s="18">
        <v>0.17</v>
      </c>
      <c r="H115" s="4">
        <v>1</v>
      </c>
      <c r="I115" s="18">
        <v>0.01</v>
      </c>
      <c r="J115" s="4">
        <v>0</v>
      </c>
      <c r="K115" s="4">
        <v>0</v>
      </c>
    </row>
    <row r="116" spans="1:11" x14ac:dyDescent="0.25">
      <c r="A116" s="4" t="s">
        <v>20</v>
      </c>
      <c r="B116" s="4">
        <f t="shared" si="2"/>
        <v>109</v>
      </c>
      <c r="C116" s="4" t="s">
        <v>76</v>
      </c>
      <c r="D116" s="18">
        <v>0</v>
      </c>
      <c r="E116" s="18">
        <v>0</v>
      </c>
      <c r="F116" s="4">
        <v>6</v>
      </c>
      <c r="G116" s="18">
        <v>8.5000000000000006E-2</v>
      </c>
      <c r="H116" s="4">
        <v>11</v>
      </c>
      <c r="I116" s="18">
        <v>0.159</v>
      </c>
      <c r="J116" s="4">
        <v>0</v>
      </c>
      <c r="K116" s="4">
        <v>0</v>
      </c>
    </row>
    <row r="117" spans="1:11" x14ac:dyDescent="0.25">
      <c r="A117" s="4" t="s">
        <v>20</v>
      </c>
      <c r="B117" s="4">
        <f t="shared" si="2"/>
        <v>110</v>
      </c>
      <c r="C117" s="4" t="s">
        <v>47</v>
      </c>
      <c r="D117" s="18">
        <v>10</v>
      </c>
      <c r="E117" s="18">
        <v>0.08</v>
      </c>
      <c r="F117" s="4">
        <v>6</v>
      </c>
      <c r="G117" s="18">
        <v>6.3E-2</v>
      </c>
      <c r="H117" s="4">
        <v>14</v>
      </c>
      <c r="I117" s="18">
        <v>0.13</v>
      </c>
      <c r="J117" s="4">
        <v>0</v>
      </c>
      <c r="K117" s="4">
        <v>0</v>
      </c>
    </row>
    <row r="118" spans="1:11" x14ac:dyDescent="0.25">
      <c r="A118" s="4" t="s">
        <v>20</v>
      </c>
      <c r="B118" s="4">
        <f t="shared" si="2"/>
        <v>111</v>
      </c>
      <c r="C118" s="4" t="s">
        <v>46</v>
      </c>
      <c r="D118" s="18">
        <v>10</v>
      </c>
      <c r="E118" s="18">
        <v>0.08</v>
      </c>
      <c r="F118" s="4">
        <v>4</v>
      </c>
      <c r="G118" s="18">
        <v>3.5499999999999997E-2</v>
      </c>
      <c r="H118" s="18">
        <v>9</v>
      </c>
      <c r="I118" s="18">
        <v>0.1128</v>
      </c>
      <c r="J118" s="4">
        <v>0</v>
      </c>
      <c r="K118" s="4">
        <v>0</v>
      </c>
    </row>
    <row r="119" spans="1:11" x14ac:dyDescent="0.25">
      <c r="A119" s="4" t="s">
        <v>20</v>
      </c>
      <c r="B119" s="4">
        <f t="shared" si="2"/>
        <v>112</v>
      </c>
      <c r="C119" s="4" t="s">
        <v>77</v>
      </c>
      <c r="D119" s="18">
        <v>3</v>
      </c>
      <c r="E119" s="18">
        <v>0.04</v>
      </c>
      <c r="F119" s="18">
        <v>0</v>
      </c>
      <c r="G119" s="18">
        <v>0</v>
      </c>
      <c r="H119" s="18">
        <v>1</v>
      </c>
      <c r="I119" s="18">
        <v>1.4999999999999999E-2</v>
      </c>
      <c r="J119" s="4">
        <v>0</v>
      </c>
      <c r="K119" s="4">
        <v>0</v>
      </c>
    </row>
    <row r="120" spans="1:11" x14ac:dyDescent="0.25">
      <c r="A120" s="4" t="s">
        <v>20</v>
      </c>
      <c r="B120" s="4">
        <f t="shared" si="2"/>
        <v>113</v>
      </c>
      <c r="C120" s="4" t="s">
        <v>144</v>
      </c>
      <c r="D120" s="4">
        <v>1</v>
      </c>
      <c r="E120" s="18">
        <v>0.16</v>
      </c>
      <c r="F120" s="18">
        <v>1</v>
      </c>
      <c r="G120" s="18">
        <v>3.0000000000000001E-3</v>
      </c>
      <c r="H120" s="4">
        <v>1</v>
      </c>
      <c r="I120" s="18">
        <v>5.0000000000000001E-3</v>
      </c>
      <c r="J120" s="4">
        <v>0</v>
      </c>
      <c r="K120" s="4">
        <v>0</v>
      </c>
    </row>
    <row r="121" spans="1:11" x14ac:dyDescent="0.25">
      <c r="A121" s="4" t="s">
        <v>20</v>
      </c>
      <c r="B121" s="4">
        <f t="shared" si="2"/>
        <v>114</v>
      </c>
      <c r="C121" s="4" t="s">
        <v>136</v>
      </c>
      <c r="D121" s="18">
        <v>4</v>
      </c>
      <c r="E121" s="18">
        <v>5.1999999999999998E-2</v>
      </c>
      <c r="F121" s="18">
        <v>0</v>
      </c>
      <c r="G121" s="18">
        <v>0</v>
      </c>
      <c r="H121" s="18">
        <v>1</v>
      </c>
      <c r="I121" s="18">
        <v>0.01</v>
      </c>
      <c r="J121" s="4">
        <v>0</v>
      </c>
      <c r="K121" s="4">
        <v>0</v>
      </c>
    </row>
    <row r="122" spans="1:11" x14ac:dyDescent="0.25">
      <c r="A122" s="4" t="s">
        <v>20</v>
      </c>
      <c r="B122" s="4">
        <f t="shared" si="2"/>
        <v>115</v>
      </c>
      <c r="C122" s="4" t="s">
        <v>187</v>
      </c>
      <c r="D122" s="18">
        <v>0</v>
      </c>
      <c r="E122" s="18">
        <v>0</v>
      </c>
      <c r="F122" s="4">
        <v>1</v>
      </c>
      <c r="G122" s="18">
        <v>5.0000000000000001E-3</v>
      </c>
      <c r="H122" s="4">
        <v>1</v>
      </c>
      <c r="I122" s="18">
        <v>5.0000000000000001E-3</v>
      </c>
      <c r="J122" s="4">
        <v>0</v>
      </c>
      <c r="K122" s="4">
        <v>0</v>
      </c>
    </row>
    <row r="123" spans="1:11" x14ac:dyDescent="0.25">
      <c r="A123" s="4" t="s">
        <v>20</v>
      </c>
      <c r="B123" s="4">
        <f t="shared" si="2"/>
        <v>116</v>
      </c>
      <c r="C123" s="4" t="s">
        <v>78</v>
      </c>
      <c r="D123" s="18">
        <v>0</v>
      </c>
      <c r="E123" s="18">
        <v>0</v>
      </c>
      <c r="F123" s="18">
        <v>2</v>
      </c>
      <c r="G123" s="18">
        <v>0.03</v>
      </c>
      <c r="H123" s="4">
        <v>8</v>
      </c>
      <c r="I123" s="18">
        <v>0.1</v>
      </c>
      <c r="J123" s="4">
        <v>0</v>
      </c>
      <c r="K123" s="4">
        <v>0</v>
      </c>
    </row>
    <row r="124" spans="1:11" x14ac:dyDescent="0.25">
      <c r="A124" s="4" t="s">
        <v>20</v>
      </c>
      <c r="B124" s="4">
        <f t="shared" si="2"/>
        <v>117</v>
      </c>
      <c r="C124" s="4" t="s">
        <v>188</v>
      </c>
      <c r="D124" s="18">
        <v>2</v>
      </c>
      <c r="E124" s="18">
        <v>2.4E-2</v>
      </c>
      <c r="F124" s="4">
        <v>1</v>
      </c>
      <c r="G124" s="18">
        <v>1.4999999999999999E-2</v>
      </c>
      <c r="H124" s="18">
        <v>0</v>
      </c>
      <c r="I124" s="18">
        <v>0</v>
      </c>
      <c r="J124" s="4">
        <v>0</v>
      </c>
      <c r="K124" s="4">
        <v>0</v>
      </c>
    </row>
    <row r="125" spans="1:11" x14ac:dyDescent="0.25">
      <c r="A125" s="4" t="s">
        <v>20</v>
      </c>
      <c r="B125" s="4">
        <f t="shared" si="2"/>
        <v>118</v>
      </c>
      <c r="C125" s="4" t="s">
        <v>189</v>
      </c>
      <c r="D125" s="18">
        <v>0</v>
      </c>
      <c r="E125" s="18">
        <v>0</v>
      </c>
      <c r="F125" s="4">
        <v>1</v>
      </c>
      <c r="G125" s="18">
        <v>1.2E-2</v>
      </c>
      <c r="H125" s="18">
        <v>0</v>
      </c>
      <c r="I125" s="18">
        <v>0</v>
      </c>
      <c r="J125" s="4">
        <v>0</v>
      </c>
      <c r="K125" s="4">
        <v>0</v>
      </c>
    </row>
    <row r="126" spans="1:11" x14ac:dyDescent="0.25">
      <c r="A126" s="4" t="s">
        <v>20</v>
      </c>
      <c r="B126" s="4">
        <f t="shared" si="2"/>
        <v>119</v>
      </c>
      <c r="C126" s="4" t="s">
        <v>160</v>
      </c>
      <c r="D126" s="18">
        <v>10</v>
      </c>
      <c r="E126" s="18">
        <v>0.08</v>
      </c>
      <c r="F126" s="4">
        <v>2</v>
      </c>
      <c r="G126" s="18">
        <v>0.03</v>
      </c>
      <c r="H126" s="18">
        <v>3</v>
      </c>
      <c r="I126" s="18">
        <v>4.4999999999999998E-2</v>
      </c>
      <c r="J126" s="4">
        <v>0</v>
      </c>
      <c r="K126" s="4">
        <v>0</v>
      </c>
    </row>
    <row r="127" spans="1:11" x14ac:dyDescent="0.25">
      <c r="A127" s="4" t="s">
        <v>20</v>
      </c>
      <c r="B127" s="4">
        <f t="shared" si="2"/>
        <v>120</v>
      </c>
      <c r="C127" s="4" t="s">
        <v>161</v>
      </c>
      <c r="D127" s="18">
        <v>0</v>
      </c>
      <c r="E127" s="18">
        <v>0</v>
      </c>
      <c r="F127" s="4">
        <v>1</v>
      </c>
      <c r="G127" s="18">
        <v>0.01</v>
      </c>
      <c r="H127" s="18">
        <v>0</v>
      </c>
      <c r="I127" s="18">
        <v>0</v>
      </c>
      <c r="J127" s="4">
        <v>0</v>
      </c>
      <c r="K127" s="4">
        <v>0</v>
      </c>
    </row>
    <row r="128" spans="1:11" x14ac:dyDescent="0.25">
      <c r="A128" s="4" t="s">
        <v>20</v>
      </c>
      <c r="B128" s="4">
        <f t="shared" si="2"/>
        <v>121</v>
      </c>
      <c r="C128" s="4" t="s">
        <v>126</v>
      </c>
      <c r="D128" s="18">
        <v>1</v>
      </c>
      <c r="E128" s="18">
        <v>1.4999999999999999E-2</v>
      </c>
      <c r="F128" s="18">
        <v>0</v>
      </c>
      <c r="G128" s="18">
        <v>0</v>
      </c>
      <c r="H128" s="18">
        <v>3</v>
      </c>
      <c r="I128" s="18">
        <v>3.5000000000000003E-2</v>
      </c>
      <c r="J128" s="4">
        <v>0</v>
      </c>
      <c r="K128" s="4">
        <v>0</v>
      </c>
    </row>
    <row r="129" spans="1:13" x14ac:dyDescent="0.25">
      <c r="A129" s="4" t="s">
        <v>20</v>
      </c>
      <c r="B129" s="4">
        <f t="shared" si="2"/>
        <v>122</v>
      </c>
      <c r="C129" s="4" t="s">
        <v>88</v>
      </c>
      <c r="D129" s="18">
        <v>10</v>
      </c>
      <c r="E129" s="18">
        <v>0.08</v>
      </c>
      <c r="F129" s="18">
        <v>2</v>
      </c>
      <c r="G129" s="18">
        <v>0.03</v>
      </c>
      <c r="H129" s="18">
        <v>5</v>
      </c>
      <c r="I129" s="18">
        <v>6.7000000000000004E-2</v>
      </c>
      <c r="J129" s="4">
        <v>0</v>
      </c>
      <c r="K129" s="4">
        <v>0</v>
      </c>
    </row>
    <row r="130" spans="1:13" x14ac:dyDescent="0.25">
      <c r="A130" s="4" t="s">
        <v>20</v>
      </c>
      <c r="B130" s="4">
        <f t="shared" si="2"/>
        <v>123</v>
      </c>
      <c r="C130" s="4" t="s">
        <v>89</v>
      </c>
      <c r="D130" s="18">
        <v>5</v>
      </c>
      <c r="E130" s="18">
        <v>0.04</v>
      </c>
      <c r="F130" s="18">
        <v>12</v>
      </c>
      <c r="G130" s="18">
        <v>0.18</v>
      </c>
      <c r="H130" s="18">
        <v>3</v>
      </c>
      <c r="I130" s="18">
        <v>3.3000000000000002E-2</v>
      </c>
      <c r="J130" s="4">
        <v>0</v>
      </c>
      <c r="K130" s="4">
        <v>0</v>
      </c>
    </row>
    <row r="131" spans="1:13" x14ac:dyDescent="0.25">
      <c r="A131" s="13"/>
      <c r="B131" s="13"/>
      <c r="C131" s="14" t="s">
        <v>17</v>
      </c>
      <c r="D131" s="15">
        <f t="shared" ref="D131:K131" si="5">SUM(D132:D187)</f>
        <v>214</v>
      </c>
      <c r="E131" s="24">
        <f t="shared" si="5"/>
        <v>12.399949999999997</v>
      </c>
      <c r="F131" s="15">
        <f t="shared" si="5"/>
        <v>163</v>
      </c>
      <c r="G131" s="15">
        <f t="shared" si="5"/>
        <v>3.0503999999999989</v>
      </c>
      <c r="H131" s="15">
        <f t="shared" si="5"/>
        <v>138</v>
      </c>
      <c r="I131" s="15">
        <f t="shared" si="5"/>
        <v>4.4696000000000007</v>
      </c>
      <c r="J131" s="15">
        <f t="shared" si="5"/>
        <v>0</v>
      </c>
      <c r="K131" s="15">
        <f t="shared" si="5"/>
        <v>0</v>
      </c>
    </row>
    <row r="132" spans="1:13" x14ac:dyDescent="0.25">
      <c r="A132" s="4" t="s">
        <v>20</v>
      </c>
      <c r="B132" s="4">
        <v>1</v>
      </c>
      <c r="C132" s="4" t="s">
        <v>143</v>
      </c>
      <c r="D132" s="18">
        <v>3</v>
      </c>
      <c r="E132" s="18">
        <v>0.04</v>
      </c>
      <c r="F132" s="18">
        <v>0</v>
      </c>
      <c r="G132" s="4">
        <v>0</v>
      </c>
      <c r="H132" s="18">
        <v>0</v>
      </c>
      <c r="I132" s="4">
        <v>0</v>
      </c>
      <c r="J132" s="4">
        <v>0</v>
      </c>
      <c r="K132" s="4">
        <v>0</v>
      </c>
    </row>
    <row r="133" spans="1:13" x14ac:dyDescent="0.25">
      <c r="A133" s="4" t="s">
        <v>20</v>
      </c>
      <c r="B133" s="4">
        <f>B132+1</f>
        <v>2</v>
      </c>
      <c r="C133" s="4" t="s">
        <v>122</v>
      </c>
      <c r="D133" s="18">
        <f>F133</f>
        <v>2</v>
      </c>
      <c r="E133" s="18">
        <v>0.112</v>
      </c>
      <c r="F133" s="18">
        <v>2</v>
      </c>
      <c r="G133" s="18">
        <v>0.03</v>
      </c>
      <c r="H133" s="4">
        <v>3</v>
      </c>
      <c r="I133" s="18">
        <v>3.9E-2</v>
      </c>
      <c r="J133" s="4">
        <v>0</v>
      </c>
      <c r="K133" s="4">
        <v>0</v>
      </c>
      <c r="M133" s="19"/>
    </row>
    <row r="134" spans="1:13" x14ac:dyDescent="0.25">
      <c r="A134" s="4" t="s">
        <v>20</v>
      </c>
      <c r="B134" s="4">
        <f t="shared" ref="B134:B135" si="6">B133+1</f>
        <v>3</v>
      </c>
      <c r="C134" s="4" t="s">
        <v>162</v>
      </c>
      <c r="D134" s="18">
        <v>4</v>
      </c>
      <c r="E134" s="18">
        <v>5.1999999999999998E-2</v>
      </c>
      <c r="F134" s="4">
        <v>1</v>
      </c>
      <c r="G134" s="18">
        <v>0.01</v>
      </c>
      <c r="H134" s="18">
        <v>0</v>
      </c>
      <c r="I134" s="18">
        <v>0</v>
      </c>
      <c r="J134" s="4">
        <v>0</v>
      </c>
      <c r="K134" s="4">
        <v>0</v>
      </c>
      <c r="M134" s="22"/>
    </row>
    <row r="135" spans="1:13" x14ac:dyDescent="0.25">
      <c r="A135" s="4" t="s">
        <v>20</v>
      </c>
      <c r="B135" s="4">
        <f t="shared" si="6"/>
        <v>4</v>
      </c>
      <c r="C135" s="4" t="s">
        <v>190</v>
      </c>
      <c r="D135" s="18">
        <v>1</v>
      </c>
      <c r="E135" s="18">
        <v>0.01</v>
      </c>
      <c r="F135" s="18">
        <v>1</v>
      </c>
      <c r="G135" s="18">
        <v>0.36</v>
      </c>
      <c r="H135" s="18">
        <v>0</v>
      </c>
      <c r="I135" s="18">
        <v>0</v>
      </c>
      <c r="J135" s="4">
        <v>0</v>
      </c>
      <c r="K135" s="4">
        <v>0</v>
      </c>
    </row>
    <row r="136" spans="1:13" x14ac:dyDescent="0.25">
      <c r="A136" s="4" t="s">
        <v>20</v>
      </c>
      <c r="B136" s="4">
        <f t="shared" ref="B136:B187" si="7">B135+1</f>
        <v>5</v>
      </c>
      <c r="C136" s="4" t="s">
        <v>49</v>
      </c>
      <c r="D136" s="18">
        <v>3</v>
      </c>
      <c r="E136" s="18">
        <v>0.04</v>
      </c>
      <c r="F136" s="18">
        <v>3</v>
      </c>
      <c r="G136" s="4">
        <v>3.5000000000000003E-2</v>
      </c>
      <c r="H136" s="4">
        <v>5</v>
      </c>
      <c r="I136" s="4">
        <v>4.5999999999999999E-2</v>
      </c>
      <c r="J136" s="4">
        <v>0</v>
      </c>
      <c r="K136" s="4">
        <v>0</v>
      </c>
    </row>
    <row r="137" spans="1:13" x14ac:dyDescent="0.25">
      <c r="A137" s="4" t="s">
        <v>20</v>
      </c>
      <c r="B137" s="4">
        <f t="shared" si="7"/>
        <v>6</v>
      </c>
      <c r="C137" s="4" t="s">
        <v>127</v>
      </c>
      <c r="D137" s="4">
        <v>1</v>
      </c>
      <c r="E137" s="18">
        <v>2.7149999999999999</v>
      </c>
      <c r="F137" s="18">
        <v>1</v>
      </c>
      <c r="G137" s="18">
        <v>5.0000000000000001E-3</v>
      </c>
      <c r="H137" s="18">
        <v>0</v>
      </c>
      <c r="I137" s="18">
        <v>0</v>
      </c>
      <c r="J137" s="4">
        <v>0</v>
      </c>
      <c r="K137" s="4">
        <v>0</v>
      </c>
    </row>
    <row r="138" spans="1:13" x14ac:dyDescent="0.25">
      <c r="A138" s="4" t="s">
        <v>20</v>
      </c>
      <c r="B138" s="4">
        <f t="shared" si="7"/>
        <v>7</v>
      </c>
      <c r="C138" s="4" t="s">
        <v>68</v>
      </c>
      <c r="D138" s="18">
        <f>F138</f>
        <v>1</v>
      </c>
      <c r="E138" s="18">
        <v>0.17399999999999999</v>
      </c>
      <c r="F138" s="18">
        <v>1</v>
      </c>
      <c r="G138" s="4">
        <v>1.4999999999999999E-2</v>
      </c>
      <c r="H138" s="4">
        <v>12</v>
      </c>
      <c r="I138" s="4">
        <v>0.17</v>
      </c>
      <c r="J138" s="4">
        <v>0</v>
      </c>
      <c r="K138" s="4">
        <v>0</v>
      </c>
    </row>
    <row r="139" spans="1:13" x14ac:dyDescent="0.25">
      <c r="A139" s="4" t="s">
        <v>20</v>
      </c>
      <c r="B139" s="4">
        <f t="shared" si="7"/>
        <v>8</v>
      </c>
      <c r="C139" s="4" t="s">
        <v>48</v>
      </c>
      <c r="D139" s="18">
        <v>4</v>
      </c>
      <c r="E139" s="18">
        <v>5.1999999999999998E-2</v>
      </c>
      <c r="F139" s="18">
        <v>5</v>
      </c>
      <c r="G139" s="18">
        <v>5.2399999999999995E-2</v>
      </c>
      <c r="H139" s="18">
        <v>8</v>
      </c>
      <c r="I139" s="18">
        <v>8.8400000000000006E-2</v>
      </c>
      <c r="J139" s="4">
        <v>0</v>
      </c>
      <c r="K139" s="4">
        <v>0</v>
      </c>
    </row>
    <row r="140" spans="1:13" x14ac:dyDescent="0.25">
      <c r="A140" s="4" t="s">
        <v>20</v>
      </c>
      <c r="B140" s="4">
        <f t="shared" si="7"/>
        <v>9</v>
      </c>
      <c r="C140" s="4" t="s">
        <v>79</v>
      </c>
      <c r="D140" s="18">
        <v>1</v>
      </c>
      <c r="E140" s="18">
        <v>1.4999999999999999E-2</v>
      </c>
      <c r="F140" s="18">
        <v>1</v>
      </c>
      <c r="G140" s="18">
        <v>5.0000000000000001E-3</v>
      </c>
      <c r="H140" s="18">
        <v>1</v>
      </c>
      <c r="I140" s="18">
        <v>7.0000000000000001E-3</v>
      </c>
      <c r="J140" s="4">
        <v>0</v>
      </c>
      <c r="K140" s="4">
        <v>0</v>
      </c>
    </row>
    <row r="141" spans="1:13" x14ac:dyDescent="0.25">
      <c r="A141" s="4" t="s">
        <v>20</v>
      </c>
      <c r="B141" s="4">
        <f t="shared" si="7"/>
        <v>10</v>
      </c>
      <c r="C141" s="4" t="s">
        <v>142</v>
      </c>
      <c r="D141" s="18">
        <v>10</v>
      </c>
      <c r="E141" s="18">
        <v>0.1</v>
      </c>
      <c r="F141" s="18">
        <v>4</v>
      </c>
      <c r="G141" s="18">
        <v>3.5000000000000003E-2</v>
      </c>
      <c r="H141" s="18">
        <v>5</v>
      </c>
      <c r="I141" s="18">
        <v>7.1999999999999995E-2</v>
      </c>
      <c r="J141" s="4">
        <v>0</v>
      </c>
      <c r="K141" s="4">
        <v>0</v>
      </c>
    </row>
    <row r="142" spans="1:13" x14ac:dyDescent="0.25">
      <c r="A142" s="4" t="s">
        <v>20</v>
      </c>
      <c r="B142" s="4">
        <f t="shared" si="7"/>
        <v>11</v>
      </c>
      <c r="C142" s="4" t="s">
        <v>50</v>
      </c>
      <c r="D142" s="18">
        <v>2</v>
      </c>
      <c r="E142" s="18">
        <v>2.4E-2</v>
      </c>
      <c r="F142" s="4">
        <v>28</v>
      </c>
      <c r="G142" s="4">
        <v>1.0449999999999999</v>
      </c>
      <c r="H142" s="4">
        <v>9</v>
      </c>
      <c r="I142" s="4">
        <v>0.19900000000000001</v>
      </c>
      <c r="J142" s="4">
        <v>0</v>
      </c>
      <c r="K142" s="4">
        <v>0</v>
      </c>
    </row>
    <row r="143" spans="1:13" x14ac:dyDescent="0.25">
      <c r="A143" s="4" t="s">
        <v>20</v>
      </c>
      <c r="B143" s="4">
        <f t="shared" si="7"/>
        <v>12</v>
      </c>
      <c r="C143" s="4" t="s">
        <v>191</v>
      </c>
      <c r="D143" s="18">
        <v>0</v>
      </c>
      <c r="E143" s="18">
        <v>0</v>
      </c>
      <c r="F143" s="18">
        <v>0</v>
      </c>
      <c r="G143" s="4">
        <v>0</v>
      </c>
      <c r="H143" s="18">
        <v>0</v>
      </c>
      <c r="I143" s="4">
        <v>0</v>
      </c>
      <c r="J143" s="4">
        <v>0</v>
      </c>
      <c r="K143" s="4">
        <v>0</v>
      </c>
    </row>
    <row r="144" spans="1:13" x14ac:dyDescent="0.25">
      <c r="A144" s="4" t="s">
        <v>20</v>
      </c>
      <c r="B144" s="4">
        <f t="shared" si="7"/>
        <v>13</v>
      </c>
      <c r="C144" s="4" t="s">
        <v>80</v>
      </c>
      <c r="D144" s="18">
        <v>1</v>
      </c>
      <c r="E144" s="18">
        <v>0.01</v>
      </c>
      <c r="F144" s="18">
        <v>1</v>
      </c>
      <c r="G144" s="4">
        <v>1.4999999999999999E-2</v>
      </c>
      <c r="H144" s="4">
        <v>7</v>
      </c>
      <c r="I144" s="4">
        <v>8.6999999999999994E-2</v>
      </c>
      <c r="J144" s="4">
        <v>0</v>
      </c>
      <c r="K144" s="4">
        <v>0</v>
      </c>
    </row>
    <row r="145" spans="1:11" x14ac:dyDescent="0.25">
      <c r="A145" s="4" t="s">
        <v>20</v>
      </c>
      <c r="B145" s="4">
        <f t="shared" si="7"/>
        <v>14</v>
      </c>
      <c r="C145" s="4" t="s">
        <v>192</v>
      </c>
      <c r="D145" s="18">
        <v>0</v>
      </c>
      <c r="E145" s="18">
        <v>0</v>
      </c>
      <c r="F145" s="18">
        <v>0</v>
      </c>
      <c r="G145" s="18">
        <v>0</v>
      </c>
      <c r="H145" s="18">
        <v>2</v>
      </c>
      <c r="I145" s="18">
        <v>2.7E-2</v>
      </c>
      <c r="J145" s="4">
        <v>0</v>
      </c>
      <c r="K145" s="4">
        <v>0</v>
      </c>
    </row>
    <row r="146" spans="1:11" x14ac:dyDescent="0.25">
      <c r="A146" s="4" t="s">
        <v>20</v>
      </c>
      <c r="B146" s="4">
        <f t="shared" si="7"/>
        <v>15</v>
      </c>
      <c r="C146" s="4" t="s">
        <v>90</v>
      </c>
      <c r="D146" s="18">
        <v>5</v>
      </c>
      <c r="E146" s="18">
        <v>0.15</v>
      </c>
      <c r="F146" s="18">
        <v>0</v>
      </c>
      <c r="G146" s="18">
        <v>0</v>
      </c>
      <c r="H146" s="4">
        <v>1</v>
      </c>
      <c r="I146" s="18">
        <v>1.2E-2</v>
      </c>
      <c r="J146" s="4">
        <v>0</v>
      </c>
      <c r="K146" s="4">
        <v>0</v>
      </c>
    </row>
    <row r="147" spans="1:11" x14ac:dyDescent="0.25">
      <c r="A147" s="4" t="s">
        <v>20</v>
      </c>
      <c r="B147" s="4">
        <f t="shared" si="7"/>
        <v>16</v>
      </c>
      <c r="C147" s="4" t="s">
        <v>51</v>
      </c>
      <c r="D147" s="18">
        <v>10</v>
      </c>
      <c r="E147" s="4">
        <v>0.1</v>
      </c>
      <c r="F147" s="4">
        <v>5</v>
      </c>
      <c r="G147" s="4">
        <v>0.03</v>
      </c>
      <c r="H147" s="18">
        <v>0</v>
      </c>
      <c r="I147" s="4">
        <v>0</v>
      </c>
      <c r="J147" s="4">
        <v>0</v>
      </c>
      <c r="K147" s="4">
        <v>0</v>
      </c>
    </row>
    <row r="148" spans="1:11" x14ac:dyDescent="0.25">
      <c r="A148" s="4" t="s">
        <v>20</v>
      </c>
      <c r="B148" s="4">
        <f t="shared" si="7"/>
        <v>17</v>
      </c>
      <c r="C148" s="4" t="s">
        <v>105</v>
      </c>
      <c r="D148" s="18">
        <v>5</v>
      </c>
      <c r="E148" s="18">
        <v>0.15</v>
      </c>
      <c r="F148" s="18">
        <v>2</v>
      </c>
      <c r="G148" s="18">
        <v>0.01</v>
      </c>
      <c r="H148" s="18">
        <v>3</v>
      </c>
      <c r="I148" s="18">
        <v>2.5000000000000001E-2</v>
      </c>
      <c r="J148" s="4">
        <v>0</v>
      </c>
      <c r="K148" s="4">
        <v>0</v>
      </c>
    </row>
    <row r="149" spans="1:11" x14ac:dyDescent="0.25">
      <c r="A149" s="4" t="s">
        <v>20</v>
      </c>
      <c r="B149" s="4">
        <f t="shared" ref="B149:B150" si="8">B148+1</f>
        <v>18</v>
      </c>
      <c r="C149" s="4" t="s">
        <v>58</v>
      </c>
      <c r="D149" s="18">
        <v>3</v>
      </c>
      <c r="E149" s="18">
        <v>0.04</v>
      </c>
      <c r="F149" s="4">
        <v>5</v>
      </c>
      <c r="G149" s="18">
        <v>4.1000000000000002E-2</v>
      </c>
      <c r="H149" s="18">
        <v>4</v>
      </c>
      <c r="I149" s="18">
        <v>0.03</v>
      </c>
      <c r="J149" s="4">
        <v>0</v>
      </c>
      <c r="K149" s="4">
        <v>0</v>
      </c>
    </row>
    <row r="150" spans="1:11" x14ac:dyDescent="0.25">
      <c r="A150" s="4" t="s">
        <v>20</v>
      </c>
      <c r="B150" s="4">
        <f t="shared" si="8"/>
        <v>19</v>
      </c>
      <c r="C150" s="4" t="s">
        <v>145</v>
      </c>
      <c r="D150" s="18">
        <v>1</v>
      </c>
      <c r="E150" s="18">
        <v>0.22600000000000001</v>
      </c>
      <c r="F150" s="18">
        <v>1</v>
      </c>
      <c r="G150" s="18">
        <v>0.01</v>
      </c>
      <c r="H150" s="18">
        <v>0</v>
      </c>
      <c r="I150" s="18">
        <v>0</v>
      </c>
      <c r="J150" s="4">
        <v>0</v>
      </c>
      <c r="K150" s="4">
        <v>0</v>
      </c>
    </row>
    <row r="151" spans="1:11" x14ac:dyDescent="0.25">
      <c r="A151" s="4" t="s">
        <v>20</v>
      </c>
      <c r="B151" s="4">
        <f t="shared" si="7"/>
        <v>20</v>
      </c>
      <c r="C151" s="4" t="s">
        <v>193</v>
      </c>
      <c r="D151" s="18">
        <v>4</v>
      </c>
      <c r="E151" s="18">
        <v>5.1999999999999998E-2</v>
      </c>
      <c r="F151" s="4">
        <v>1</v>
      </c>
      <c r="G151" s="4">
        <v>1.4999999999999999E-2</v>
      </c>
      <c r="H151" s="18">
        <v>0</v>
      </c>
      <c r="I151" s="4">
        <v>0</v>
      </c>
      <c r="J151" s="4">
        <v>0</v>
      </c>
      <c r="K151" s="4">
        <v>0</v>
      </c>
    </row>
    <row r="152" spans="1:11" x14ac:dyDescent="0.25">
      <c r="A152" s="4" t="s">
        <v>20</v>
      </c>
      <c r="B152" s="4">
        <f t="shared" si="7"/>
        <v>21</v>
      </c>
      <c r="C152" s="4" t="s">
        <v>194</v>
      </c>
      <c r="D152" s="18">
        <v>10</v>
      </c>
      <c r="E152" s="18">
        <v>0.1</v>
      </c>
      <c r="F152" s="18">
        <v>0</v>
      </c>
      <c r="G152" s="18">
        <v>0</v>
      </c>
      <c r="H152" s="4">
        <v>10</v>
      </c>
      <c r="I152" s="18">
        <v>7.2999999999999995E-2</v>
      </c>
      <c r="J152" s="4">
        <v>0</v>
      </c>
      <c r="K152" s="4">
        <v>0</v>
      </c>
    </row>
    <row r="153" spans="1:11" x14ac:dyDescent="0.25">
      <c r="A153" s="4" t="s">
        <v>20</v>
      </c>
      <c r="B153" s="4">
        <f t="shared" si="7"/>
        <v>22</v>
      </c>
      <c r="C153" s="4" t="s">
        <v>84</v>
      </c>
      <c r="D153" s="18">
        <v>3</v>
      </c>
      <c r="E153" s="18">
        <v>0.04</v>
      </c>
      <c r="F153" s="18">
        <v>7</v>
      </c>
      <c r="G153" s="4">
        <v>8.7999999999999995E-2</v>
      </c>
      <c r="H153" s="18">
        <v>7</v>
      </c>
      <c r="I153" s="4">
        <v>0.6522</v>
      </c>
      <c r="J153" s="4">
        <v>0</v>
      </c>
      <c r="K153" s="4">
        <v>0</v>
      </c>
    </row>
    <row r="154" spans="1:11" x14ac:dyDescent="0.25">
      <c r="A154" s="4" t="s">
        <v>20</v>
      </c>
      <c r="B154" s="4">
        <f t="shared" si="7"/>
        <v>23</v>
      </c>
      <c r="C154" s="4" t="s">
        <v>53</v>
      </c>
      <c r="D154" s="18">
        <f>F154</f>
        <v>5</v>
      </c>
      <c r="E154" s="18">
        <v>7.4249999999999997E-2</v>
      </c>
      <c r="F154" s="18">
        <v>5</v>
      </c>
      <c r="G154" s="18">
        <v>4.9000000000000002E-2</v>
      </c>
      <c r="H154" s="4">
        <v>2</v>
      </c>
      <c r="I154" s="18">
        <v>1.7999999999999999E-2</v>
      </c>
      <c r="J154" s="4">
        <v>0</v>
      </c>
      <c r="K154" s="4">
        <v>0</v>
      </c>
    </row>
    <row r="155" spans="1:11" x14ac:dyDescent="0.25">
      <c r="A155" s="4" t="s">
        <v>20</v>
      </c>
      <c r="B155" s="4">
        <f t="shared" si="7"/>
        <v>24</v>
      </c>
      <c r="C155" s="4" t="s">
        <v>54</v>
      </c>
      <c r="D155" s="18">
        <v>4</v>
      </c>
      <c r="E155" s="18">
        <v>5.1999999999999998E-2</v>
      </c>
      <c r="F155" s="4">
        <v>3</v>
      </c>
      <c r="G155" s="4">
        <v>2.5999999999999999E-2</v>
      </c>
      <c r="H155" s="18">
        <v>4</v>
      </c>
      <c r="I155" s="4">
        <v>3.5999999999999997E-2</v>
      </c>
      <c r="J155" s="4">
        <v>0</v>
      </c>
      <c r="K155" s="4">
        <v>0</v>
      </c>
    </row>
    <row r="156" spans="1:11" x14ac:dyDescent="0.25">
      <c r="A156" s="4" t="s">
        <v>20</v>
      </c>
      <c r="B156" s="4">
        <f t="shared" si="7"/>
        <v>25</v>
      </c>
      <c r="C156" s="4" t="s">
        <v>195</v>
      </c>
      <c r="D156" s="18">
        <v>1</v>
      </c>
      <c r="E156" s="18">
        <v>0.155</v>
      </c>
      <c r="F156" s="18">
        <v>0</v>
      </c>
      <c r="G156" s="18">
        <v>0</v>
      </c>
      <c r="H156" s="18">
        <v>0</v>
      </c>
      <c r="I156" s="18">
        <v>0</v>
      </c>
      <c r="J156" s="4">
        <v>0</v>
      </c>
      <c r="K156" s="4">
        <v>0</v>
      </c>
    </row>
    <row r="157" spans="1:11" x14ac:dyDescent="0.25">
      <c r="A157" s="4" t="s">
        <v>20</v>
      </c>
      <c r="B157" s="4">
        <f t="shared" si="7"/>
        <v>26</v>
      </c>
      <c r="C157" s="4" t="s">
        <v>52</v>
      </c>
      <c r="D157" s="18">
        <f>F157</f>
        <v>10</v>
      </c>
      <c r="E157" s="18">
        <v>0.1125</v>
      </c>
      <c r="F157" s="4">
        <v>10</v>
      </c>
      <c r="G157" s="4">
        <v>8.7999999999999995E-2</v>
      </c>
      <c r="H157" s="4">
        <v>2</v>
      </c>
      <c r="I157" s="4">
        <v>6.5000000000000002E-2</v>
      </c>
      <c r="J157" s="4">
        <v>0</v>
      </c>
      <c r="K157" s="4">
        <v>0</v>
      </c>
    </row>
    <row r="158" spans="1:11" x14ac:dyDescent="0.25">
      <c r="A158" s="4" t="s">
        <v>20</v>
      </c>
      <c r="B158" s="4">
        <f t="shared" si="7"/>
        <v>27</v>
      </c>
      <c r="C158" s="4" t="s">
        <v>85</v>
      </c>
      <c r="D158" s="18">
        <f>F158</f>
        <v>1</v>
      </c>
      <c r="E158" s="18">
        <v>6.9000000000000006E-2</v>
      </c>
      <c r="F158" s="18">
        <v>1</v>
      </c>
      <c r="G158" s="18">
        <v>1.4999999999999999E-2</v>
      </c>
      <c r="H158" s="18">
        <v>0</v>
      </c>
      <c r="I158" s="18">
        <v>0</v>
      </c>
      <c r="J158" s="4">
        <v>0</v>
      </c>
      <c r="K158" s="4">
        <v>0</v>
      </c>
    </row>
    <row r="159" spans="1:11" x14ac:dyDescent="0.25">
      <c r="A159" s="4" t="s">
        <v>20</v>
      </c>
      <c r="B159" s="4">
        <f t="shared" si="7"/>
        <v>28</v>
      </c>
      <c r="C159" s="4" t="s">
        <v>86</v>
      </c>
      <c r="D159" s="18">
        <v>5</v>
      </c>
      <c r="E159" s="18">
        <v>0.15</v>
      </c>
      <c r="F159" s="18">
        <v>3</v>
      </c>
      <c r="G159" s="18">
        <v>2.8000000000000001E-2</v>
      </c>
      <c r="H159" s="18">
        <v>0</v>
      </c>
      <c r="I159" s="18">
        <v>0</v>
      </c>
      <c r="J159" s="4">
        <v>0</v>
      </c>
      <c r="K159" s="4">
        <v>0</v>
      </c>
    </row>
    <row r="160" spans="1:11" x14ac:dyDescent="0.25">
      <c r="A160" s="4" t="s">
        <v>20</v>
      </c>
      <c r="B160" s="4">
        <f t="shared" si="7"/>
        <v>29</v>
      </c>
      <c r="C160" s="4" t="s">
        <v>83</v>
      </c>
      <c r="D160" s="18">
        <v>1</v>
      </c>
      <c r="E160" s="18">
        <v>0.2</v>
      </c>
      <c r="F160" s="18">
        <v>2</v>
      </c>
      <c r="G160" s="4">
        <v>2.5000000000000001E-2</v>
      </c>
      <c r="H160" s="18">
        <v>2</v>
      </c>
      <c r="I160" s="4">
        <v>0.02</v>
      </c>
      <c r="J160" s="4">
        <v>0</v>
      </c>
      <c r="K160" s="4">
        <v>0</v>
      </c>
    </row>
    <row r="161" spans="1:11" x14ac:dyDescent="0.25">
      <c r="A161" s="4" t="s">
        <v>20</v>
      </c>
      <c r="B161" s="4">
        <f t="shared" si="7"/>
        <v>30</v>
      </c>
      <c r="C161" s="4" t="s">
        <v>60</v>
      </c>
      <c r="D161" s="18">
        <v>4</v>
      </c>
      <c r="E161" s="18">
        <v>5.1999999999999998E-2</v>
      </c>
      <c r="F161" s="18">
        <v>3</v>
      </c>
      <c r="G161" s="18">
        <v>1.7999999999999999E-2</v>
      </c>
      <c r="H161" s="18">
        <v>1</v>
      </c>
      <c r="I161" s="18">
        <v>0.01</v>
      </c>
      <c r="J161" s="4">
        <v>0</v>
      </c>
      <c r="K161" s="4">
        <v>0</v>
      </c>
    </row>
    <row r="162" spans="1:11" ht="16.5" customHeight="1" x14ac:dyDescent="0.25">
      <c r="A162" s="4" t="s">
        <v>20</v>
      </c>
      <c r="B162" s="4">
        <f t="shared" si="7"/>
        <v>31</v>
      </c>
      <c r="C162" s="4" t="s">
        <v>196</v>
      </c>
      <c r="D162" s="18">
        <v>1</v>
      </c>
      <c r="E162" s="18">
        <v>0.23100000000000001</v>
      </c>
      <c r="F162" s="18">
        <v>0</v>
      </c>
      <c r="G162" s="18">
        <v>0</v>
      </c>
      <c r="H162" s="18">
        <v>2</v>
      </c>
      <c r="I162" s="18">
        <v>2.7E-2</v>
      </c>
      <c r="J162" s="4">
        <v>0</v>
      </c>
      <c r="K162" s="4">
        <v>0</v>
      </c>
    </row>
    <row r="163" spans="1:11" ht="16.5" customHeight="1" x14ac:dyDescent="0.25">
      <c r="A163" s="4" t="s">
        <v>20</v>
      </c>
      <c r="B163" s="4">
        <f t="shared" si="7"/>
        <v>32</v>
      </c>
      <c r="C163" s="4" t="s">
        <v>82</v>
      </c>
      <c r="D163" s="18">
        <v>4</v>
      </c>
      <c r="E163" s="18">
        <v>5.1999999999999998E-2</v>
      </c>
      <c r="F163" s="18">
        <v>0</v>
      </c>
      <c r="G163" s="18">
        <v>0</v>
      </c>
      <c r="H163" s="18">
        <v>1</v>
      </c>
      <c r="I163" s="18">
        <v>1.4999999999999999E-2</v>
      </c>
      <c r="J163" s="4">
        <v>0</v>
      </c>
      <c r="K163" s="4">
        <v>0</v>
      </c>
    </row>
    <row r="164" spans="1:11" x14ac:dyDescent="0.25">
      <c r="A164" s="4" t="s">
        <v>20</v>
      </c>
      <c r="B164" s="4">
        <f t="shared" si="7"/>
        <v>33</v>
      </c>
      <c r="C164" s="4" t="s">
        <v>123</v>
      </c>
      <c r="D164" s="18">
        <v>1</v>
      </c>
      <c r="E164" s="18">
        <v>1.4999999999999999E-2</v>
      </c>
      <c r="F164" s="4">
        <v>1</v>
      </c>
      <c r="G164" s="18">
        <v>5.0000000000000001E-3</v>
      </c>
      <c r="H164" s="18">
        <v>0</v>
      </c>
      <c r="I164" s="18">
        <v>0</v>
      </c>
      <c r="J164" s="4">
        <v>0</v>
      </c>
      <c r="K164" s="4">
        <v>0</v>
      </c>
    </row>
    <row r="165" spans="1:11" x14ac:dyDescent="0.25">
      <c r="A165" s="4" t="s">
        <v>20</v>
      </c>
      <c r="B165" s="4">
        <f t="shared" si="7"/>
        <v>34</v>
      </c>
      <c r="C165" s="4" t="s">
        <v>66</v>
      </c>
      <c r="D165" s="18">
        <v>1</v>
      </c>
      <c r="E165" s="18">
        <v>0.01</v>
      </c>
      <c r="F165" s="18">
        <v>5</v>
      </c>
      <c r="G165" s="18">
        <v>6.2E-2</v>
      </c>
      <c r="H165" s="4">
        <v>1</v>
      </c>
      <c r="I165" s="18">
        <v>1.4999999999999999E-2</v>
      </c>
      <c r="J165" s="4">
        <v>0</v>
      </c>
      <c r="K165" s="4">
        <v>0</v>
      </c>
    </row>
    <row r="166" spans="1:11" x14ac:dyDescent="0.25">
      <c r="A166" s="4" t="s">
        <v>20</v>
      </c>
      <c r="B166" s="4">
        <f t="shared" si="7"/>
        <v>35</v>
      </c>
      <c r="C166" s="4" t="s">
        <v>124</v>
      </c>
      <c r="D166" s="18">
        <v>1</v>
      </c>
      <c r="E166" s="18">
        <v>1.4999999999999999E-2</v>
      </c>
      <c r="F166" s="4">
        <v>2</v>
      </c>
      <c r="G166" s="4">
        <v>0.03</v>
      </c>
      <c r="H166" s="18">
        <v>3</v>
      </c>
      <c r="I166" s="4">
        <v>4.1000000000000002E-2</v>
      </c>
      <c r="J166" s="4">
        <v>0</v>
      </c>
      <c r="K166" s="4">
        <v>0</v>
      </c>
    </row>
    <row r="167" spans="1:11" x14ac:dyDescent="0.25">
      <c r="A167" s="4" t="s">
        <v>20</v>
      </c>
      <c r="B167" s="4">
        <f t="shared" si="7"/>
        <v>36</v>
      </c>
      <c r="C167" s="4" t="s">
        <v>91</v>
      </c>
      <c r="D167" s="18">
        <v>3</v>
      </c>
      <c r="E167" s="18">
        <v>0.04</v>
      </c>
      <c r="F167" s="4">
        <v>1</v>
      </c>
      <c r="G167" s="4">
        <v>5.0000000000000001E-3</v>
      </c>
      <c r="H167" s="18">
        <v>2</v>
      </c>
      <c r="I167" s="4">
        <v>0.02</v>
      </c>
      <c r="J167" s="4">
        <v>0</v>
      </c>
      <c r="K167" s="4">
        <v>0</v>
      </c>
    </row>
    <row r="168" spans="1:11" x14ac:dyDescent="0.25">
      <c r="A168" s="4" t="s">
        <v>20</v>
      </c>
      <c r="B168" s="4">
        <f t="shared" si="7"/>
        <v>37</v>
      </c>
      <c r="C168" s="4" t="s">
        <v>197</v>
      </c>
      <c r="D168" s="18">
        <f t="shared" ref="D168:D169" si="9">F168</f>
        <v>2</v>
      </c>
      <c r="E168" s="18">
        <v>5.7200000000000001E-2</v>
      </c>
      <c r="F168" s="18">
        <v>2</v>
      </c>
      <c r="G168" s="4">
        <v>0.02</v>
      </c>
      <c r="H168" s="18">
        <v>0</v>
      </c>
      <c r="I168" s="4">
        <v>0</v>
      </c>
      <c r="J168" s="4">
        <v>0</v>
      </c>
      <c r="K168" s="4">
        <v>0</v>
      </c>
    </row>
    <row r="169" spans="1:11" x14ac:dyDescent="0.25">
      <c r="A169" s="4" t="s">
        <v>20</v>
      </c>
      <c r="B169" s="4">
        <f t="shared" si="7"/>
        <v>38</v>
      </c>
      <c r="C169" s="4" t="s">
        <v>106</v>
      </c>
      <c r="D169" s="18">
        <f t="shared" si="9"/>
        <v>2</v>
      </c>
      <c r="E169" s="18">
        <v>7.4999999999999997E-2</v>
      </c>
      <c r="F169" s="18">
        <v>2</v>
      </c>
      <c r="G169" s="4">
        <v>0.02</v>
      </c>
      <c r="H169" s="18">
        <v>0</v>
      </c>
      <c r="I169" s="4">
        <v>0</v>
      </c>
      <c r="J169" s="4">
        <v>0</v>
      </c>
      <c r="K169" s="4">
        <v>0</v>
      </c>
    </row>
    <row r="170" spans="1:11" x14ac:dyDescent="0.25">
      <c r="A170" s="4" t="s">
        <v>20</v>
      </c>
      <c r="B170" s="4">
        <f t="shared" si="7"/>
        <v>39</v>
      </c>
      <c r="C170" s="4" t="s">
        <v>141</v>
      </c>
      <c r="D170" s="18">
        <v>4</v>
      </c>
      <c r="E170" s="18">
        <v>5.1999999999999998E-2</v>
      </c>
      <c r="F170" s="4">
        <v>1</v>
      </c>
      <c r="G170" s="4">
        <v>1.4999999999999999E-2</v>
      </c>
      <c r="H170" s="18">
        <v>0</v>
      </c>
      <c r="I170" s="4">
        <v>0</v>
      </c>
      <c r="J170" s="4">
        <v>0</v>
      </c>
      <c r="K170" s="4">
        <v>0</v>
      </c>
    </row>
    <row r="171" spans="1:11" x14ac:dyDescent="0.25">
      <c r="A171" s="4" t="s">
        <v>20</v>
      </c>
      <c r="B171" s="4">
        <f t="shared" si="7"/>
        <v>40</v>
      </c>
      <c r="C171" s="4" t="s">
        <v>59</v>
      </c>
      <c r="D171" s="18">
        <v>5</v>
      </c>
      <c r="E171" s="18">
        <v>0.1</v>
      </c>
      <c r="F171" s="18">
        <v>3</v>
      </c>
      <c r="G171" s="4">
        <v>4.2000000000000003E-2</v>
      </c>
      <c r="H171" s="18">
        <v>0</v>
      </c>
      <c r="I171" s="4">
        <v>0</v>
      </c>
      <c r="J171" s="4">
        <v>0</v>
      </c>
      <c r="K171" s="4">
        <v>0</v>
      </c>
    </row>
    <row r="172" spans="1:11" x14ac:dyDescent="0.25">
      <c r="A172" s="4" t="s">
        <v>20</v>
      </c>
      <c r="B172" s="4">
        <f t="shared" si="7"/>
        <v>41</v>
      </c>
      <c r="C172" s="4" t="s">
        <v>57</v>
      </c>
      <c r="D172" s="18">
        <v>5</v>
      </c>
      <c r="E172" s="18">
        <v>0.1</v>
      </c>
      <c r="F172" s="18">
        <v>4</v>
      </c>
      <c r="G172" s="4">
        <v>5.1999999999999998E-2</v>
      </c>
      <c r="H172" s="4">
        <v>8</v>
      </c>
      <c r="I172" s="4">
        <v>0.27900000000000003</v>
      </c>
      <c r="J172" s="4">
        <v>0</v>
      </c>
      <c r="K172" s="4">
        <v>0</v>
      </c>
    </row>
    <row r="173" spans="1:11" x14ac:dyDescent="0.25">
      <c r="A173" s="4" t="s">
        <v>20</v>
      </c>
      <c r="B173" s="4">
        <f t="shared" si="7"/>
        <v>42</v>
      </c>
      <c r="C173" s="4" t="s">
        <v>198</v>
      </c>
      <c r="D173" s="18">
        <v>10</v>
      </c>
      <c r="E173" s="18">
        <v>0.2</v>
      </c>
      <c r="F173" s="18">
        <v>2</v>
      </c>
      <c r="G173" s="4">
        <v>0.02</v>
      </c>
      <c r="H173" s="18">
        <v>0</v>
      </c>
      <c r="I173" s="4">
        <v>0</v>
      </c>
      <c r="J173" s="4">
        <v>0</v>
      </c>
      <c r="K173" s="4">
        <v>0</v>
      </c>
    </row>
    <row r="174" spans="1:11" x14ac:dyDescent="0.25">
      <c r="A174" s="4" t="s">
        <v>20</v>
      </c>
      <c r="B174" s="4">
        <f t="shared" si="7"/>
        <v>43</v>
      </c>
      <c r="C174" s="4" t="s">
        <v>199</v>
      </c>
      <c r="D174" s="18">
        <v>3</v>
      </c>
      <c r="E174" s="18">
        <v>0.04</v>
      </c>
      <c r="F174" s="18">
        <v>4</v>
      </c>
      <c r="G174" s="4">
        <v>0.06</v>
      </c>
      <c r="H174" s="18">
        <v>1</v>
      </c>
      <c r="I174" s="4">
        <v>1.4999999999999999E-2</v>
      </c>
      <c r="J174" s="4">
        <v>0</v>
      </c>
      <c r="K174" s="4">
        <v>0</v>
      </c>
    </row>
    <row r="175" spans="1:11" x14ac:dyDescent="0.25">
      <c r="A175" s="4" t="s">
        <v>20</v>
      </c>
      <c r="B175" s="4">
        <f t="shared" si="7"/>
        <v>44</v>
      </c>
      <c r="C175" s="4" t="s">
        <v>107</v>
      </c>
      <c r="D175" s="18">
        <v>10</v>
      </c>
      <c r="E175" s="18">
        <f>0.11+0.08</f>
        <v>0.19</v>
      </c>
      <c r="F175" s="18">
        <v>0</v>
      </c>
      <c r="G175" s="4">
        <v>0</v>
      </c>
      <c r="H175" s="4">
        <v>1</v>
      </c>
      <c r="I175" s="4">
        <v>1.35E-2</v>
      </c>
      <c r="J175" s="4">
        <v>0</v>
      </c>
      <c r="K175" s="4">
        <v>0</v>
      </c>
    </row>
    <row r="176" spans="1:11" x14ac:dyDescent="0.25">
      <c r="A176" s="4" t="s">
        <v>20</v>
      </c>
      <c r="B176" s="4">
        <f t="shared" si="7"/>
        <v>45</v>
      </c>
      <c r="C176" s="4" t="s">
        <v>55</v>
      </c>
      <c r="D176" s="18">
        <v>4</v>
      </c>
      <c r="E176" s="18">
        <v>5.1999999999999998E-2</v>
      </c>
      <c r="F176" s="18">
        <v>12</v>
      </c>
      <c r="G176" s="4">
        <v>9.7000000000000003E-2</v>
      </c>
      <c r="H176" s="18">
        <v>11</v>
      </c>
      <c r="I176" s="4">
        <v>0.105</v>
      </c>
      <c r="J176" s="4">
        <v>0</v>
      </c>
      <c r="K176" s="4">
        <v>0</v>
      </c>
    </row>
    <row r="177" spans="1:11" x14ac:dyDescent="0.25">
      <c r="A177" s="4" t="s">
        <v>20</v>
      </c>
      <c r="B177" s="4">
        <f t="shared" si="7"/>
        <v>46</v>
      </c>
      <c r="C177" s="4" t="s">
        <v>108</v>
      </c>
      <c r="D177" s="18">
        <v>1</v>
      </c>
      <c r="E177" s="18">
        <v>0.83499999999999996</v>
      </c>
      <c r="F177" s="18">
        <v>6</v>
      </c>
      <c r="G177" s="4">
        <v>7.1999999999999995E-2</v>
      </c>
      <c r="H177" s="18">
        <v>1</v>
      </c>
      <c r="I177" s="4">
        <v>1.2E-2</v>
      </c>
      <c r="J177" s="4">
        <v>0</v>
      </c>
      <c r="K177" s="4">
        <v>0</v>
      </c>
    </row>
    <row r="178" spans="1:11" x14ac:dyDescent="0.25">
      <c r="A178" s="4" t="s">
        <v>20</v>
      </c>
      <c r="B178" s="4">
        <f t="shared" si="7"/>
        <v>47</v>
      </c>
      <c r="C178" s="4" t="s">
        <v>200</v>
      </c>
      <c r="D178" s="18">
        <v>10</v>
      </c>
      <c r="E178" s="18">
        <v>0.08</v>
      </c>
      <c r="F178" s="4">
        <v>1</v>
      </c>
      <c r="G178" s="4">
        <v>0.13</v>
      </c>
      <c r="H178" s="18">
        <v>0</v>
      </c>
      <c r="I178" s="4">
        <v>0</v>
      </c>
      <c r="J178" s="4">
        <v>0</v>
      </c>
      <c r="K178" s="4">
        <v>0</v>
      </c>
    </row>
    <row r="179" spans="1:11" x14ac:dyDescent="0.25">
      <c r="A179" s="4" t="s">
        <v>20</v>
      </c>
      <c r="B179" s="4">
        <f t="shared" si="7"/>
        <v>48</v>
      </c>
      <c r="C179" s="4" t="s">
        <v>146</v>
      </c>
      <c r="D179" s="18">
        <v>3</v>
      </c>
      <c r="E179" s="18">
        <v>0.04</v>
      </c>
      <c r="F179" s="4">
        <v>4</v>
      </c>
      <c r="G179" s="4">
        <v>5.7000000000000002E-2</v>
      </c>
      <c r="H179" s="18">
        <v>0</v>
      </c>
      <c r="I179" s="4">
        <v>0</v>
      </c>
      <c r="J179" s="4">
        <v>0</v>
      </c>
      <c r="K179" s="4">
        <v>0</v>
      </c>
    </row>
    <row r="180" spans="1:11" x14ac:dyDescent="0.25">
      <c r="A180" s="4" t="s">
        <v>20</v>
      </c>
      <c r="B180" s="4">
        <f t="shared" si="7"/>
        <v>49</v>
      </c>
      <c r="C180" s="4" t="s">
        <v>81</v>
      </c>
      <c r="D180" s="18">
        <f>F180</f>
        <v>2</v>
      </c>
      <c r="E180" s="18">
        <v>0.26700000000000002</v>
      </c>
      <c r="F180" s="4">
        <v>2</v>
      </c>
      <c r="G180" s="4">
        <v>2.1499999999999998E-2</v>
      </c>
      <c r="H180" s="18">
        <v>0</v>
      </c>
      <c r="I180" s="4">
        <v>0</v>
      </c>
      <c r="J180" s="4">
        <v>0</v>
      </c>
      <c r="K180" s="4">
        <v>0</v>
      </c>
    </row>
    <row r="181" spans="1:11" x14ac:dyDescent="0.25">
      <c r="A181" s="4" t="s">
        <v>20</v>
      </c>
      <c r="B181" s="4">
        <f t="shared" si="7"/>
        <v>50</v>
      </c>
      <c r="C181" s="4" t="s">
        <v>56</v>
      </c>
      <c r="D181" s="18">
        <v>4</v>
      </c>
      <c r="E181" s="18">
        <v>5.1999999999999998E-2</v>
      </c>
      <c r="F181" s="4">
        <v>4</v>
      </c>
      <c r="G181" s="4">
        <v>5.7000000000000002E-2</v>
      </c>
      <c r="H181" s="18">
        <v>8</v>
      </c>
      <c r="I181" s="4">
        <v>0.1115</v>
      </c>
      <c r="J181" s="4">
        <v>0</v>
      </c>
      <c r="K181" s="4">
        <v>0</v>
      </c>
    </row>
    <row r="182" spans="1:11" x14ac:dyDescent="0.25">
      <c r="A182" s="4" t="s">
        <v>20</v>
      </c>
      <c r="B182" s="4">
        <f t="shared" si="7"/>
        <v>51</v>
      </c>
      <c r="C182" s="4" t="s">
        <v>201</v>
      </c>
      <c r="D182" s="18">
        <v>5</v>
      </c>
      <c r="E182" s="18">
        <v>0.1</v>
      </c>
      <c r="F182" s="18">
        <v>0</v>
      </c>
      <c r="G182" s="4">
        <v>0</v>
      </c>
      <c r="H182" s="18">
        <v>1</v>
      </c>
      <c r="I182" s="4">
        <v>7.0000000000000001E-3</v>
      </c>
      <c r="J182" s="4">
        <v>0</v>
      </c>
      <c r="K182" s="4">
        <v>0</v>
      </c>
    </row>
    <row r="183" spans="1:11" x14ac:dyDescent="0.25">
      <c r="A183" s="4" t="s">
        <v>20</v>
      </c>
      <c r="B183" s="4">
        <f t="shared" si="7"/>
        <v>52</v>
      </c>
      <c r="C183" s="4" t="s">
        <v>135</v>
      </c>
      <c r="D183" s="18">
        <v>2</v>
      </c>
      <c r="E183" s="18">
        <v>2.4E-2</v>
      </c>
      <c r="F183" s="4">
        <v>1</v>
      </c>
      <c r="G183" s="4">
        <v>0.01</v>
      </c>
      <c r="H183" s="18">
        <v>0</v>
      </c>
      <c r="I183" s="4">
        <v>0</v>
      </c>
      <c r="J183" s="4">
        <v>0</v>
      </c>
      <c r="K183" s="4">
        <v>0</v>
      </c>
    </row>
    <row r="184" spans="1:11" x14ac:dyDescent="0.25">
      <c r="A184" s="4" t="s">
        <v>20</v>
      </c>
      <c r="B184" s="4">
        <f t="shared" si="7"/>
        <v>53</v>
      </c>
      <c r="C184" s="4" t="s">
        <v>92</v>
      </c>
      <c r="D184" s="18">
        <v>10</v>
      </c>
      <c r="E184" s="18">
        <v>0.08</v>
      </c>
      <c r="F184" s="18">
        <v>3</v>
      </c>
      <c r="G184" s="4">
        <v>3.4500000000000003E-2</v>
      </c>
      <c r="H184" s="18">
        <v>1</v>
      </c>
      <c r="I184" s="4">
        <v>1.4999999999999999E-2</v>
      </c>
      <c r="J184" s="4">
        <v>0</v>
      </c>
      <c r="K184" s="4">
        <v>0</v>
      </c>
    </row>
    <row r="185" spans="1:11" x14ac:dyDescent="0.25">
      <c r="A185" s="4" t="s">
        <v>20</v>
      </c>
      <c r="B185" s="4">
        <f t="shared" si="7"/>
        <v>54</v>
      </c>
      <c r="C185" s="4" t="s">
        <v>61</v>
      </c>
      <c r="D185" s="18">
        <v>3</v>
      </c>
      <c r="E185" s="18">
        <v>0.04</v>
      </c>
      <c r="F185" s="4">
        <v>1</v>
      </c>
      <c r="G185" s="4">
        <v>0.1</v>
      </c>
      <c r="H185" s="18">
        <v>4</v>
      </c>
      <c r="I185" s="4">
        <v>2.052</v>
      </c>
      <c r="J185" s="4">
        <v>0</v>
      </c>
      <c r="K185" s="4">
        <v>0</v>
      </c>
    </row>
    <row r="186" spans="1:11" x14ac:dyDescent="0.25">
      <c r="A186" s="4" t="s">
        <v>20</v>
      </c>
      <c r="B186" s="4">
        <f t="shared" si="7"/>
        <v>55</v>
      </c>
      <c r="C186" s="4" t="s">
        <v>109</v>
      </c>
      <c r="D186" s="18">
        <v>10</v>
      </c>
      <c r="E186" s="18">
        <v>0.08</v>
      </c>
      <c r="F186" s="4">
        <v>5</v>
      </c>
      <c r="G186" s="4">
        <v>7.4999999999999997E-2</v>
      </c>
      <c r="H186" s="18">
        <v>0</v>
      </c>
      <c r="I186" s="4">
        <v>0</v>
      </c>
      <c r="J186" s="4">
        <v>0</v>
      </c>
      <c r="K186" s="4">
        <v>0</v>
      </c>
    </row>
    <row r="187" spans="1:11" x14ac:dyDescent="0.25">
      <c r="A187" s="4" t="s">
        <v>20</v>
      </c>
      <c r="B187" s="4">
        <f t="shared" si="7"/>
        <v>56</v>
      </c>
      <c r="C187" s="4" t="s">
        <v>93</v>
      </c>
      <c r="D187" s="18">
        <v>3</v>
      </c>
      <c r="E187" s="18">
        <v>4.5060000000000002</v>
      </c>
      <c r="F187" s="18">
        <v>1</v>
      </c>
      <c r="G187" s="4">
        <v>1.4999999999999999E-2</v>
      </c>
      <c r="H187" s="18">
        <v>5</v>
      </c>
      <c r="I187" s="4">
        <v>6.5000000000000002E-2</v>
      </c>
      <c r="J187" s="4">
        <v>0</v>
      </c>
      <c r="K187" s="4">
        <v>0</v>
      </c>
    </row>
  </sheetData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9"/>
  <sheetViews>
    <sheetView zoomScaleNormal="100" workbookViewId="0">
      <pane ySplit="3" topLeftCell="A478" activePane="bottomLeft" state="frozen"/>
      <selection pane="bottomLeft" activeCell="J481" sqref="J481"/>
    </sheetView>
  </sheetViews>
  <sheetFormatPr defaultRowHeight="15" x14ac:dyDescent="0.25"/>
  <cols>
    <col min="1" max="1" width="13" customWidth="1"/>
    <col min="2" max="2" width="6.7109375" customWidth="1"/>
    <col min="3" max="3" width="12" customWidth="1"/>
    <col min="4" max="4" width="12.28515625" customWidth="1"/>
    <col min="5" max="5" width="14.7109375" style="26" customWidth="1"/>
    <col min="6" max="6" width="17.140625" style="16" customWidth="1"/>
    <col min="7" max="7" width="18.140625" customWidth="1"/>
    <col min="8" max="8" width="28.5703125" style="8" customWidth="1"/>
  </cols>
  <sheetData>
    <row r="1" spans="1:8" x14ac:dyDescent="0.25">
      <c r="B1" s="1" t="s">
        <v>834</v>
      </c>
      <c r="C1" s="1"/>
      <c r="D1" s="2"/>
      <c r="E1" s="1"/>
      <c r="F1" s="17"/>
      <c r="G1" s="1"/>
      <c r="H1" s="3" t="s">
        <v>19</v>
      </c>
    </row>
    <row r="2" spans="1:8" ht="63.75" customHeight="1" x14ac:dyDescent="0.25">
      <c r="A2" s="25" t="s">
        <v>20</v>
      </c>
      <c r="B2" s="25" t="s">
        <v>0</v>
      </c>
      <c r="C2" s="25" t="s">
        <v>8</v>
      </c>
      <c r="D2" s="25" t="s">
        <v>9</v>
      </c>
      <c r="E2" s="25" t="s">
        <v>10</v>
      </c>
      <c r="F2" s="25" t="s">
        <v>11</v>
      </c>
      <c r="G2" s="25" t="s">
        <v>12</v>
      </c>
      <c r="H2" s="25" t="s">
        <v>13</v>
      </c>
    </row>
    <row r="3" spans="1:8" x14ac:dyDescent="0.25">
      <c r="A3" s="4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</row>
    <row r="4" spans="1:8" s="34" customFormat="1" ht="15" customHeight="1" x14ac:dyDescent="0.25">
      <c r="A4" s="27" t="s">
        <v>20</v>
      </c>
      <c r="B4" s="27">
        <v>1</v>
      </c>
      <c r="C4" s="28" t="s">
        <v>692</v>
      </c>
      <c r="D4" s="29">
        <v>41491</v>
      </c>
      <c r="E4" s="30" t="s">
        <v>21</v>
      </c>
      <c r="F4" s="31">
        <v>7</v>
      </c>
      <c r="G4" s="32">
        <v>466.1</v>
      </c>
      <c r="H4" s="33" t="str">
        <f>CONCATENATE('[1]Запрос к ф9 ЗаклДоговораСНапрПо'!$AD2,'[1]Запрос к ф9 ЗаклДоговораСНапрПо'!$AB2,'[1]Запрос к ф9 ЗаклДоговораСНапрПо'!$M2)</f>
        <v>110/35/10кВРамешки</v>
      </c>
    </row>
    <row r="5" spans="1:8" s="34" customFormat="1" ht="15" customHeight="1" x14ac:dyDescent="0.25">
      <c r="A5" s="27" t="s">
        <v>20</v>
      </c>
      <c r="B5" s="27">
        <f t="shared" ref="B5:B68" si="0">B4+1</f>
        <v>2</v>
      </c>
      <c r="C5" s="28" t="s">
        <v>746</v>
      </c>
      <c r="D5" s="29">
        <v>41500</v>
      </c>
      <c r="E5" s="30" t="s">
        <v>21</v>
      </c>
      <c r="F5" s="31">
        <v>43</v>
      </c>
      <c r="G5" s="32">
        <v>33719.31</v>
      </c>
      <c r="H5" s="33" t="str">
        <f>CONCATENATE('[1]Запрос к ф9 ЗаклДоговораСНапрПо'!$AD3,'[1]Запрос к ф9 ЗаклДоговораСНапрПо'!$AB3,'[1]Запрос к ф9 ЗаклДоговораСНапрПо'!$M3)</f>
        <v>35/10кВСелище</v>
      </c>
    </row>
    <row r="6" spans="1:8" s="34" customFormat="1" ht="15" customHeight="1" x14ac:dyDescent="0.25">
      <c r="A6" s="27" t="s">
        <v>20</v>
      </c>
      <c r="B6" s="27">
        <f t="shared" si="0"/>
        <v>3</v>
      </c>
      <c r="C6" s="28" t="s">
        <v>826</v>
      </c>
      <c r="D6" s="29">
        <v>41491</v>
      </c>
      <c r="E6" s="30" t="s">
        <v>22</v>
      </c>
      <c r="F6" s="31">
        <v>87</v>
      </c>
      <c r="G6" s="32">
        <v>68222.789999999994</v>
      </c>
      <c r="H6" s="33" t="str">
        <f>CONCATENATE('[1]Запрос к ф9 ЗаклДоговораСНапрПо'!$AD4,'[1]Запрос к ф9 ЗаклДоговораСНапрПо'!$AB4,'[1]Запрос к ф9 ЗаклДоговораСНапрПо'!$M4)</f>
        <v>35/10кВЭммаус</v>
      </c>
    </row>
    <row r="7" spans="1:8" s="34" customFormat="1" ht="15" customHeight="1" x14ac:dyDescent="0.25">
      <c r="A7" s="27" t="s">
        <v>20</v>
      </c>
      <c r="B7" s="27">
        <f t="shared" si="0"/>
        <v>4</v>
      </c>
      <c r="C7" s="28" t="s">
        <v>666</v>
      </c>
      <c r="D7" s="29">
        <v>41488</v>
      </c>
      <c r="E7" s="30" t="s">
        <v>21</v>
      </c>
      <c r="F7" s="31">
        <v>4</v>
      </c>
      <c r="G7" s="32">
        <v>466.1</v>
      </c>
      <c r="H7" s="33" t="str">
        <f>CONCATENATE('[1]Запрос к ф9 ЗаклДоговораСНапрПо'!$AD5,'[1]Запрос к ф9 ЗаклДоговораСНапрПо'!$AB5,'[1]Запрос к ф9 ЗаклДоговораСНапрПо'!$M5)</f>
        <v>35/10кВПогорелое Городище</v>
      </c>
    </row>
    <row r="8" spans="1:8" s="34" customFormat="1" ht="15" customHeight="1" x14ac:dyDescent="0.25">
      <c r="A8" s="27" t="s">
        <v>20</v>
      </c>
      <c r="B8" s="27">
        <f t="shared" si="0"/>
        <v>5</v>
      </c>
      <c r="C8" s="28" t="s">
        <v>613</v>
      </c>
      <c r="D8" s="29">
        <v>41488</v>
      </c>
      <c r="E8" s="30" t="s">
        <v>21</v>
      </c>
      <c r="F8" s="31">
        <v>5</v>
      </c>
      <c r="G8" s="32">
        <v>466.1</v>
      </c>
      <c r="H8" s="33" t="str">
        <f>CONCATENATE('[1]Запрос к ф9 ЗаклДоговораСНапрПо'!$AD6,'[1]Запрос к ф9 ЗаклДоговораСНапрПо'!$AB6,'[1]Запрос к ф9 ЗаклДоговораСНапрПо'!$M6)</f>
        <v>110/10кВМостовая</v>
      </c>
    </row>
    <row r="9" spans="1:8" s="34" customFormat="1" ht="15" customHeight="1" x14ac:dyDescent="0.25">
      <c r="A9" s="27" t="s">
        <v>20</v>
      </c>
      <c r="B9" s="27">
        <f t="shared" si="0"/>
        <v>6</v>
      </c>
      <c r="C9" s="28" t="s">
        <v>393</v>
      </c>
      <c r="D9" s="29">
        <v>41488</v>
      </c>
      <c r="E9" s="30" t="s">
        <v>21</v>
      </c>
      <c r="F9" s="31">
        <v>15</v>
      </c>
      <c r="G9" s="32">
        <v>466.1</v>
      </c>
      <c r="H9" s="33" t="str">
        <f>CONCATENATE('[1]Запрос к ф9 ЗаклДоговораСНапрПо'!$AD7,'[1]Запрос к ф9 ЗаклДоговораСНапрПо'!$AB7,'[1]Запрос к ф9 ЗаклДоговораСНапрПо'!$M7)</f>
        <v>35/10кВГородня</v>
      </c>
    </row>
    <row r="10" spans="1:8" s="34" customFormat="1" ht="15" customHeight="1" x14ac:dyDescent="0.25">
      <c r="A10" s="27" t="s">
        <v>20</v>
      </c>
      <c r="B10" s="27">
        <f t="shared" si="0"/>
        <v>7</v>
      </c>
      <c r="C10" s="28" t="s">
        <v>756</v>
      </c>
      <c r="D10" s="29">
        <v>41488</v>
      </c>
      <c r="E10" s="30" t="s">
        <v>21</v>
      </c>
      <c r="F10" s="31">
        <v>5.5</v>
      </c>
      <c r="G10" s="32">
        <v>466.1</v>
      </c>
      <c r="H10" s="33" t="str">
        <f>CONCATENATE('[1]Запрос к ф9 ЗаклДоговораСНапрПо'!$AD8,'[1]Запрос к ф9 ЗаклДоговораСНапрПо'!$AB8,'[1]Запрос к ф9 ЗаклДоговораСНапрПо'!$M8)</f>
        <v>110/35/10кВСтарица</v>
      </c>
    </row>
    <row r="11" spans="1:8" s="34" customFormat="1" ht="15" customHeight="1" x14ac:dyDescent="0.25">
      <c r="A11" s="27" t="s">
        <v>20</v>
      </c>
      <c r="B11" s="27">
        <f t="shared" si="0"/>
        <v>8</v>
      </c>
      <c r="C11" s="28" t="s">
        <v>611</v>
      </c>
      <c r="D11" s="29">
        <v>41488</v>
      </c>
      <c r="E11" s="30" t="s">
        <v>22</v>
      </c>
      <c r="F11" s="31">
        <v>170</v>
      </c>
      <c r="G11" s="32">
        <v>6268219.9299999997</v>
      </c>
      <c r="H11" s="33" t="str">
        <f>CONCATENATE('[1]Запрос к ф9 ЗаклДоговораСНапрПо'!$AD9,'[1]Запрос к ф9 ЗаклДоговораСНапрПо'!$AB9,'[1]Запрос к ф9 ЗаклДоговораСНапрПо'!$M9)</f>
        <v>35/10кВМокшино</v>
      </c>
    </row>
    <row r="12" spans="1:8" s="34" customFormat="1" ht="15" customHeight="1" x14ac:dyDescent="0.25">
      <c r="A12" s="27" t="s">
        <v>20</v>
      </c>
      <c r="B12" s="27">
        <f t="shared" si="0"/>
        <v>9</v>
      </c>
      <c r="C12" s="28" t="s">
        <v>795</v>
      </c>
      <c r="D12" s="29">
        <v>41488</v>
      </c>
      <c r="E12" s="30" t="s">
        <v>21</v>
      </c>
      <c r="F12" s="31">
        <v>10</v>
      </c>
      <c r="G12" s="32">
        <v>466.1</v>
      </c>
      <c r="H12" s="33" t="str">
        <f>CONCATENATE('[1]Запрос к ф9 ЗаклДоговораСНапрПо'!$AD10,'[1]Запрос к ф9 ЗаклДоговораСНапрПо'!$AB10,'[1]Запрос к ф9 ЗаклДоговораСНапрПо'!$M10)</f>
        <v>35/10кВТургиново</v>
      </c>
    </row>
    <row r="13" spans="1:8" s="34" customFormat="1" ht="15" customHeight="1" x14ac:dyDescent="0.25">
      <c r="A13" s="27" t="s">
        <v>20</v>
      </c>
      <c r="B13" s="27">
        <f t="shared" si="0"/>
        <v>10</v>
      </c>
      <c r="C13" s="28" t="s">
        <v>662</v>
      </c>
      <c r="D13" s="29">
        <v>41488</v>
      </c>
      <c r="E13" s="30" t="s">
        <v>21</v>
      </c>
      <c r="F13" s="31">
        <v>15</v>
      </c>
      <c r="G13" s="32">
        <v>466.1</v>
      </c>
      <c r="H13" s="33" t="str">
        <f>CONCATENATE('[1]Запрос к ф9 ЗаклДоговораСНапрПо'!$AD11,'[1]Запрос к ф9 ЗаклДоговораСНапрПо'!$AB11,'[1]Запрос к ф9 ЗаклДоговораСНапрПо'!$M11)</f>
        <v>35/10кВПлутково</v>
      </c>
    </row>
    <row r="14" spans="1:8" s="34" customFormat="1" ht="15.75" customHeight="1" x14ac:dyDescent="0.25">
      <c r="A14" s="27" t="s">
        <v>20</v>
      </c>
      <c r="B14" s="27">
        <f t="shared" si="0"/>
        <v>11</v>
      </c>
      <c r="C14" s="28" t="s">
        <v>331</v>
      </c>
      <c r="D14" s="29">
        <v>41487</v>
      </c>
      <c r="E14" s="30" t="s">
        <v>21</v>
      </c>
      <c r="F14" s="31">
        <v>10</v>
      </c>
      <c r="G14" s="32">
        <v>466.1</v>
      </c>
      <c r="H14" s="33" t="str">
        <f>CONCATENATE('[1]Запрос к ф9 ЗаклДоговораСНапрПо'!$AD12,'[1]Запрос к ф9 ЗаклДоговораСНапрПо'!$AB12,'[1]Запрос к ф9 ЗаклДоговораСНапрПо'!$M12)</f>
        <v>35/6кВБелый городок 35</v>
      </c>
    </row>
    <row r="15" spans="1:8" s="34" customFormat="1" ht="15" customHeight="1" x14ac:dyDescent="0.25">
      <c r="A15" s="27" t="s">
        <v>20</v>
      </c>
      <c r="B15" s="27">
        <f t="shared" si="0"/>
        <v>12</v>
      </c>
      <c r="C15" s="28" t="s">
        <v>370</v>
      </c>
      <c r="D15" s="29">
        <v>41488</v>
      </c>
      <c r="E15" s="30" t="s">
        <v>21</v>
      </c>
      <c r="F15" s="31">
        <v>15</v>
      </c>
      <c r="G15" s="32">
        <v>466.1</v>
      </c>
      <c r="H15" s="33" t="str">
        <f>CONCATENATE('[1]Запрос к ф9 ЗаклДоговораСНапрПо'!$AD13,'[1]Запрос к ф9 ЗаклДоговораСНапрПо'!$AB13,'[1]Запрос к ф9 ЗаклДоговораСНапрПо'!$M13)</f>
        <v>110/35/10кВВерхняя Троица</v>
      </c>
    </row>
    <row r="16" spans="1:8" s="34" customFormat="1" ht="15" customHeight="1" x14ac:dyDescent="0.25">
      <c r="A16" s="27" t="s">
        <v>20</v>
      </c>
      <c r="B16" s="27">
        <f t="shared" si="0"/>
        <v>13</v>
      </c>
      <c r="C16" s="28" t="s">
        <v>323</v>
      </c>
      <c r="D16" s="29">
        <v>41500</v>
      </c>
      <c r="E16" s="30" t="s">
        <v>21</v>
      </c>
      <c r="F16" s="31">
        <v>15</v>
      </c>
      <c r="G16" s="32">
        <v>466.1</v>
      </c>
      <c r="H16" s="33" t="str">
        <f>CONCATENATE('[1]Запрос к ф9 ЗаклДоговораСНапрПо'!$AD14,'[1]Запрос к ф9 ЗаклДоговораСНапрПо'!$AB14,'[1]Запрос к ф9 ЗаклДоговораСНапрПо'!$M14)</f>
        <v>35/6кВАфанасово</v>
      </c>
    </row>
    <row r="17" spans="1:8" s="34" customFormat="1" ht="15" customHeight="1" x14ac:dyDescent="0.25">
      <c r="A17" s="27" t="s">
        <v>20</v>
      </c>
      <c r="B17" s="27">
        <f t="shared" si="0"/>
        <v>14</v>
      </c>
      <c r="C17" s="28" t="s">
        <v>322</v>
      </c>
      <c r="D17" s="29">
        <v>41493</v>
      </c>
      <c r="E17" s="30" t="s">
        <v>21</v>
      </c>
      <c r="F17" s="31">
        <v>15</v>
      </c>
      <c r="G17" s="32">
        <v>466.1</v>
      </c>
      <c r="H17" s="33" t="str">
        <f>CONCATENATE('[1]Запрос к ф9 ЗаклДоговораСНапрПо'!$AD15,'[1]Запрос к ф9 ЗаклДоговораСНапрПо'!$AB15,'[1]Запрос к ф9 ЗаклДоговораСНапрПо'!$M15)</f>
        <v>35/6кВАфанасово</v>
      </c>
    </row>
    <row r="18" spans="1:8" s="34" customFormat="1" ht="15" customHeight="1" x14ac:dyDescent="0.25">
      <c r="A18" s="27" t="s">
        <v>20</v>
      </c>
      <c r="B18" s="27">
        <f t="shared" si="0"/>
        <v>15</v>
      </c>
      <c r="C18" s="28" t="s">
        <v>292</v>
      </c>
      <c r="D18" s="29">
        <v>41502</v>
      </c>
      <c r="E18" s="30" t="s">
        <v>21</v>
      </c>
      <c r="F18" s="31">
        <v>10</v>
      </c>
      <c r="G18" s="32">
        <v>466.1</v>
      </c>
      <c r="H18" s="33" t="str">
        <f>CONCATENATE('[1]Запрос к ф9 ЗаклДоговораСНапрПо'!$AD16,'[1]Запрос к ф9 ЗаклДоговораСНапрПо'!$AB16,'[1]Запрос к ф9 ЗаклДоговораСНапрПо'!$M16)</f>
        <v>35/10кВ№ 15</v>
      </c>
    </row>
    <row r="19" spans="1:8" s="34" customFormat="1" ht="15" customHeight="1" x14ac:dyDescent="0.25">
      <c r="A19" s="27" t="s">
        <v>20</v>
      </c>
      <c r="B19" s="27">
        <f t="shared" si="0"/>
        <v>16</v>
      </c>
      <c r="C19" s="28" t="s">
        <v>214</v>
      </c>
      <c r="D19" s="29">
        <v>41508</v>
      </c>
      <c r="E19" s="30" t="s">
        <v>21</v>
      </c>
      <c r="F19" s="31">
        <v>15</v>
      </c>
      <c r="G19" s="32">
        <v>466.1</v>
      </c>
      <c r="H19" s="33" t="str">
        <f>CONCATENATE('[1]Запрос к ф9 ЗаклДоговораСНапрПо'!$AD17,'[1]Запрос к ф9 ЗаклДоговораСНапрПо'!$AB17,'[1]Запрос к ф9 ЗаклДоговораСНапрПо'!$M17)</f>
        <v>35/10кВ№ 1</v>
      </c>
    </row>
    <row r="20" spans="1:8" s="34" customFormat="1" ht="15" customHeight="1" x14ac:dyDescent="0.25">
      <c r="A20" s="27" t="s">
        <v>20</v>
      </c>
      <c r="B20" s="27">
        <f t="shared" si="0"/>
        <v>17</v>
      </c>
      <c r="C20" s="28" t="s">
        <v>765</v>
      </c>
      <c r="D20" s="29">
        <v>41505</v>
      </c>
      <c r="E20" s="30" t="s">
        <v>21</v>
      </c>
      <c r="F20" s="31">
        <v>15</v>
      </c>
      <c r="G20" s="32">
        <v>466.1</v>
      </c>
      <c r="H20" s="33" t="str">
        <f>CONCATENATE('[1]Запрос к ф9 ЗаклДоговораСНапрПо'!$AD18,'[1]Запрос к ф9 ЗаклДоговораСНапрПо'!$AB18,'[1]Запрос к ф9 ЗаклДоговораСНапрПо'!$M18)</f>
        <v>35/6кВСтекловолокно</v>
      </c>
    </row>
    <row r="21" spans="1:8" s="34" customFormat="1" ht="15" customHeight="1" x14ac:dyDescent="0.25">
      <c r="A21" s="27" t="s">
        <v>20</v>
      </c>
      <c r="B21" s="27">
        <f t="shared" si="0"/>
        <v>18</v>
      </c>
      <c r="C21" s="28" t="s">
        <v>422</v>
      </c>
      <c r="D21" s="29">
        <v>41505</v>
      </c>
      <c r="E21" s="30" t="s">
        <v>21</v>
      </c>
      <c r="F21" s="31">
        <v>15</v>
      </c>
      <c r="G21" s="32">
        <v>466.1</v>
      </c>
      <c r="H21" s="33" t="str">
        <f>CONCATENATE('[1]Запрос к ф9 ЗаклДоговораСНапрПо'!$AD19,'[1]Запрос к ф9 ЗаклДоговораСНапрПо'!$AB19,'[1]Запрос к ф9 ЗаклДоговораСНапрПо'!$M19)</f>
        <v>35/10кВГришкино</v>
      </c>
    </row>
    <row r="22" spans="1:8" s="34" customFormat="1" ht="15" customHeight="1" x14ac:dyDescent="0.25">
      <c r="A22" s="27" t="s">
        <v>20</v>
      </c>
      <c r="B22" s="27">
        <f t="shared" si="0"/>
        <v>19</v>
      </c>
      <c r="C22" s="28" t="s">
        <v>755</v>
      </c>
      <c r="D22" s="29">
        <v>41505</v>
      </c>
      <c r="E22" s="30" t="s">
        <v>21</v>
      </c>
      <c r="F22" s="31">
        <v>6</v>
      </c>
      <c r="G22" s="32">
        <v>466.1</v>
      </c>
      <c r="H22" s="33" t="str">
        <f>CONCATENATE('[1]Запрос к ф9 ЗаклДоговораСНапрПо'!$AD20,'[1]Запрос к ф9 ЗаклДоговораСНапрПо'!$AB20,'[1]Запрос к ф9 ЗаклДоговораСНапрПо'!$M20)</f>
        <v>110/35/10кВСтарица</v>
      </c>
    </row>
    <row r="23" spans="1:8" s="34" customFormat="1" ht="15" customHeight="1" x14ac:dyDescent="0.25">
      <c r="A23" s="27" t="s">
        <v>20</v>
      </c>
      <c r="B23" s="27">
        <f t="shared" si="0"/>
        <v>20</v>
      </c>
      <c r="C23" s="28" t="s">
        <v>501</v>
      </c>
      <c r="D23" s="29">
        <v>41513</v>
      </c>
      <c r="E23" s="30" t="s">
        <v>21</v>
      </c>
      <c r="F23" s="31">
        <v>15</v>
      </c>
      <c r="G23" s="32">
        <v>466.1</v>
      </c>
      <c r="H23" s="33" t="str">
        <f>CONCATENATE('[1]Запрос к ф9 ЗаклДоговораСНапрПо'!$AD21,'[1]Запрос к ф9 ЗаклДоговораСНапрПо'!$AB21,'[1]Запрос к ф9 ЗаклДоговораСНапрПо'!$M21)</f>
        <v>35/6кВКрасный луч</v>
      </c>
    </row>
    <row r="24" spans="1:8" s="34" customFormat="1" ht="15" customHeight="1" x14ac:dyDescent="0.25">
      <c r="A24" s="27" t="s">
        <v>20</v>
      </c>
      <c r="B24" s="27">
        <f t="shared" si="0"/>
        <v>21</v>
      </c>
      <c r="C24" s="28" t="s">
        <v>797</v>
      </c>
      <c r="D24" s="29">
        <v>41513</v>
      </c>
      <c r="E24" s="30" t="s">
        <v>21</v>
      </c>
      <c r="F24" s="31">
        <v>15</v>
      </c>
      <c r="G24" s="32">
        <v>466.1</v>
      </c>
      <c r="H24" s="33" t="str">
        <f>CONCATENATE('[1]Запрос к ф9 ЗаклДоговораСНапрПо'!$AD22,'[1]Запрос к ф9 ЗаклДоговораСНапрПо'!$AB22,'[1]Запрос к ф9 ЗаклДоговораСНапрПо'!$M22)</f>
        <v>35/10кВТургиново</v>
      </c>
    </row>
    <row r="25" spans="1:8" s="34" customFormat="1" ht="15" customHeight="1" x14ac:dyDescent="0.25">
      <c r="A25" s="27" t="s">
        <v>20</v>
      </c>
      <c r="B25" s="27">
        <f t="shared" si="0"/>
        <v>22</v>
      </c>
      <c r="C25" s="28" t="s">
        <v>528</v>
      </c>
      <c r="D25" s="29">
        <v>41505</v>
      </c>
      <c r="E25" s="30" t="s">
        <v>21</v>
      </c>
      <c r="F25" s="31">
        <v>15</v>
      </c>
      <c r="G25" s="32">
        <v>466.1</v>
      </c>
      <c r="H25" s="33" t="str">
        <f>CONCATENATE('[1]Запрос к ф9 ЗаклДоговораСНапрПо'!$AD23,'[1]Запрос к ф9 ЗаклДоговораСНапрПо'!$AB23,'[1]Запрос к ф9 ЗаклДоговораСНапрПо'!$M23)</f>
        <v>35/6кВЛисицкий бор</v>
      </c>
    </row>
    <row r="26" spans="1:8" s="34" customFormat="1" ht="15" customHeight="1" x14ac:dyDescent="0.25">
      <c r="A26" s="27" t="s">
        <v>20</v>
      </c>
      <c r="B26" s="27">
        <f t="shared" si="0"/>
        <v>23</v>
      </c>
      <c r="C26" s="28" t="s">
        <v>527</v>
      </c>
      <c r="D26" s="29">
        <v>41513</v>
      </c>
      <c r="E26" s="30" t="s">
        <v>21</v>
      </c>
      <c r="F26" s="31">
        <v>15</v>
      </c>
      <c r="G26" s="32">
        <v>466.1</v>
      </c>
      <c r="H26" s="33" t="str">
        <f>CONCATENATE('[1]Запрос к ф9 ЗаклДоговораСНапрПо'!$AD24,'[1]Запрос к ф9 ЗаклДоговораСНапрПо'!$AB24,'[1]Запрос к ф9 ЗаклДоговораСНапрПо'!$M24)</f>
        <v>35/6кВЛисицкий бор</v>
      </c>
    </row>
    <row r="27" spans="1:8" s="34" customFormat="1" ht="15" customHeight="1" x14ac:dyDescent="0.25">
      <c r="A27" s="27" t="s">
        <v>20</v>
      </c>
      <c r="B27" s="27">
        <f t="shared" si="0"/>
        <v>24</v>
      </c>
      <c r="C27" s="28" t="s">
        <v>217</v>
      </c>
      <c r="D27" s="29">
        <v>41505</v>
      </c>
      <c r="E27" s="30" t="s">
        <v>21</v>
      </c>
      <c r="F27" s="31">
        <v>10</v>
      </c>
      <c r="G27" s="32">
        <v>466.1</v>
      </c>
      <c r="H27" s="33" t="str">
        <f>CONCATENATE('[1]Запрос к ф9 ЗаклДоговораСНапрПо'!$AD25,'[1]Запрос к ф9 ЗаклДоговораСНапрПо'!$AB25,'[1]Запрос к ф9 ЗаклДоговораСНапрПо'!$M25)</f>
        <v>35/10кВ№ 1</v>
      </c>
    </row>
    <row r="28" spans="1:8" s="34" customFormat="1" ht="15" customHeight="1" x14ac:dyDescent="0.25">
      <c r="A28" s="27" t="s">
        <v>20</v>
      </c>
      <c r="B28" s="27">
        <f t="shared" si="0"/>
        <v>25</v>
      </c>
      <c r="C28" s="28" t="s">
        <v>526</v>
      </c>
      <c r="D28" s="29">
        <v>41505</v>
      </c>
      <c r="E28" s="30" t="s">
        <v>21</v>
      </c>
      <c r="F28" s="31">
        <v>15</v>
      </c>
      <c r="G28" s="32">
        <v>466.1</v>
      </c>
      <c r="H28" s="33" t="str">
        <f>CONCATENATE('[1]Запрос к ф9 ЗаклДоговораСНапрПо'!$AD26,'[1]Запрос к ф9 ЗаклДоговораСНапрПо'!$AB26,'[1]Запрос к ф9 ЗаклДоговораСНапрПо'!$M26)</f>
        <v>35/6кВЛисицкий бор</v>
      </c>
    </row>
    <row r="29" spans="1:8" s="34" customFormat="1" ht="15" customHeight="1" x14ac:dyDescent="0.25">
      <c r="A29" s="27" t="s">
        <v>20</v>
      </c>
      <c r="B29" s="27">
        <f t="shared" si="0"/>
        <v>26</v>
      </c>
      <c r="C29" s="28" t="s">
        <v>525</v>
      </c>
      <c r="D29" s="29">
        <v>41505</v>
      </c>
      <c r="E29" s="30" t="s">
        <v>21</v>
      </c>
      <c r="F29" s="31">
        <v>15</v>
      </c>
      <c r="G29" s="32">
        <v>466.1</v>
      </c>
      <c r="H29" s="33" t="str">
        <f>CONCATENATE('[1]Запрос к ф9 ЗаклДоговораСНапрПо'!$AD27,'[1]Запрос к ф9 ЗаклДоговораСНапрПо'!$AB27,'[1]Запрос к ф9 ЗаклДоговораСНапрПо'!$M27)</f>
        <v>35/6кВЛисицкий бор</v>
      </c>
    </row>
    <row r="30" spans="1:8" s="34" customFormat="1" ht="15" customHeight="1" x14ac:dyDescent="0.25">
      <c r="A30" s="27" t="s">
        <v>20</v>
      </c>
      <c r="B30" s="27">
        <f t="shared" si="0"/>
        <v>27</v>
      </c>
      <c r="C30" s="28" t="s">
        <v>701</v>
      </c>
      <c r="D30" s="29">
        <v>41513</v>
      </c>
      <c r="E30" s="30" t="s">
        <v>21</v>
      </c>
      <c r="F30" s="31">
        <v>10</v>
      </c>
      <c r="G30" s="32">
        <v>466.1</v>
      </c>
      <c r="H30" s="33" t="str">
        <f>CONCATENATE('[1]Запрос к ф9 ЗаклДоговораСНапрПо'!$AD28,'[1]Запрос к ф9 ЗаклДоговораСНапрПо'!$AB28,'[1]Запрос к ф9 ЗаклДоговораСНапрПо'!$M28)</f>
        <v>35/10кВРМК</v>
      </c>
    </row>
    <row r="31" spans="1:8" s="34" customFormat="1" ht="15" customHeight="1" x14ac:dyDescent="0.25">
      <c r="A31" s="27" t="s">
        <v>20</v>
      </c>
      <c r="B31" s="27">
        <f t="shared" si="0"/>
        <v>28</v>
      </c>
      <c r="C31" s="28" t="s">
        <v>699</v>
      </c>
      <c r="D31" s="29">
        <v>41505</v>
      </c>
      <c r="E31" s="30" t="s">
        <v>21</v>
      </c>
      <c r="F31" s="31">
        <v>10</v>
      </c>
      <c r="G31" s="32">
        <v>466.1</v>
      </c>
      <c r="H31" s="33" t="str">
        <f>CONCATENATE('[1]Запрос к ф9 ЗаклДоговораСНапрПо'!$AD29,'[1]Запрос к ф9 ЗаклДоговораСНапрПо'!$AB29,'[1]Запрос к ф9 ЗаклДоговораСНапрПо'!$M29)</f>
        <v>110/35/10кВРжев</v>
      </c>
    </row>
    <row r="32" spans="1:8" s="34" customFormat="1" ht="15" customHeight="1" x14ac:dyDescent="0.25">
      <c r="A32" s="27" t="s">
        <v>20</v>
      </c>
      <c r="B32" s="27">
        <f t="shared" si="0"/>
        <v>29</v>
      </c>
      <c r="C32" s="28" t="s">
        <v>832</v>
      </c>
      <c r="D32" s="29">
        <v>41505</v>
      </c>
      <c r="E32" s="30" t="s">
        <v>21</v>
      </c>
      <c r="F32" s="31">
        <v>15</v>
      </c>
      <c r="G32" s="32">
        <v>466.1</v>
      </c>
      <c r="H32" s="33" t="str">
        <f>CONCATENATE('[1]Запрос к ф9 ЗаклДоговораСНапрПо'!$AD30,'[1]Запрос к ф9 ЗаклДоговораСНапрПо'!$AB30,'[1]Запрос к ф9 ЗаклДоговораСНапрПо'!$M30)</f>
        <v>35/10кВЮрьево-Девичье</v>
      </c>
    </row>
    <row r="33" spans="1:8" s="34" customFormat="1" ht="15" customHeight="1" x14ac:dyDescent="0.25">
      <c r="A33" s="27" t="s">
        <v>20</v>
      </c>
      <c r="B33" s="27">
        <f t="shared" si="0"/>
        <v>30</v>
      </c>
      <c r="C33" s="28" t="s">
        <v>816</v>
      </c>
      <c r="D33" s="29">
        <v>41505</v>
      </c>
      <c r="E33" s="30" t="s">
        <v>21</v>
      </c>
      <c r="F33" s="31">
        <v>5</v>
      </c>
      <c r="G33" s="32">
        <v>466.1</v>
      </c>
      <c r="H33" s="33" t="str">
        <f>CONCATENATE('[1]Запрос к ф9 ЗаклДоговораСНапрПо'!$AD31,'[1]Запрос к ф9 ЗаклДоговораСНапрПо'!$AB31,'[1]Запрос к ф9 ЗаклДоговораСНапрПо'!$M31)</f>
        <v>110/10кВХиминститут</v>
      </c>
    </row>
    <row r="34" spans="1:8" s="34" customFormat="1" ht="15" customHeight="1" x14ac:dyDescent="0.25">
      <c r="A34" s="27" t="s">
        <v>20</v>
      </c>
      <c r="B34" s="27">
        <f t="shared" si="0"/>
        <v>31</v>
      </c>
      <c r="C34" s="28" t="s">
        <v>337</v>
      </c>
      <c r="D34" s="29">
        <v>41513</v>
      </c>
      <c r="E34" s="30" t="s">
        <v>21</v>
      </c>
      <c r="F34" s="31">
        <v>12</v>
      </c>
      <c r="G34" s="32">
        <v>466.1</v>
      </c>
      <c r="H34" s="33" t="str">
        <f>CONCATENATE('[1]Запрос к ф9 ЗаклДоговораСНапрПо'!$AD32,'[1]Запрос к ф9 ЗаклДоговораСНапрПо'!$AB32,'[1]Запрос к ф9 ЗаклДоговораСНапрПо'!$M32)</f>
        <v>35/6кВБелый городок 35</v>
      </c>
    </row>
    <row r="35" spans="1:8" s="34" customFormat="1" ht="15" customHeight="1" x14ac:dyDescent="0.25">
      <c r="A35" s="27" t="s">
        <v>20</v>
      </c>
      <c r="B35" s="27">
        <f t="shared" si="0"/>
        <v>32</v>
      </c>
      <c r="C35" s="28" t="s">
        <v>685</v>
      </c>
      <c r="D35" s="29">
        <v>41513</v>
      </c>
      <c r="E35" s="30" t="s">
        <v>21</v>
      </c>
      <c r="F35" s="31">
        <v>15</v>
      </c>
      <c r="G35" s="32">
        <v>466.1</v>
      </c>
      <c r="H35" s="33" t="str">
        <f>CONCATENATE('[1]Запрос к ф9 ЗаклДоговораСНапрПо'!$AD33,'[1]Запрос к ф9 ЗаклДоговораСНапрПо'!$AB33,'[1]Запрос к ф9 ЗаклДоговораСНапрПо'!$M33)</f>
        <v>110/35/10кВРадуга</v>
      </c>
    </row>
    <row r="36" spans="1:8" s="34" customFormat="1" ht="15" customHeight="1" x14ac:dyDescent="0.25">
      <c r="A36" s="27" t="s">
        <v>20</v>
      </c>
      <c r="B36" s="27">
        <f t="shared" si="0"/>
        <v>33</v>
      </c>
      <c r="C36" s="28" t="s">
        <v>391</v>
      </c>
      <c r="D36" s="29">
        <v>41505</v>
      </c>
      <c r="E36" s="30" t="s">
        <v>21</v>
      </c>
      <c r="F36" s="31">
        <v>15</v>
      </c>
      <c r="G36" s="32">
        <v>466.1</v>
      </c>
      <c r="H36" s="33" t="str">
        <f>CONCATENATE('[1]Запрос к ф9 ЗаклДоговораСНапрПо'!$AD34,'[1]Запрос к ф9 ЗаклДоговораСНапрПо'!$AB34,'[1]Запрос к ф9 ЗаклДоговораСНапрПо'!$M34)</f>
        <v>35/10кВГородня</v>
      </c>
    </row>
    <row r="37" spans="1:8" s="34" customFormat="1" ht="15" customHeight="1" x14ac:dyDescent="0.25">
      <c r="A37" s="27" t="s">
        <v>20</v>
      </c>
      <c r="B37" s="27">
        <f t="shared" si="0"/>
        <v>34</v>
      </c>
      <c r="C37" s="28" t="s">
        <v>338</v>
      </c>
      <c r="D37" s="29">
        <v>41513</v>
      </c>
      <c r="E37" s="30" t="s">
        <v>21</v>
      </c>
      <c r="F37" s="31">
        <v>5</v>
      </c>
      <c r="G37" s="32">
        <v>466.1</v>
      </c>
      <c r="H37" s="33" t="str">
        <f>CONCATENATE('[1]Запрос к ф9 ЗаклДоговораСНапрПо'!$AD35,'[1]Запрос к ф9 ЗаклДоговораСНапрПо'!$AB35,'[1]Запрос к ф9 ЗаклДоговораСНапрПо'!$M35)</f>
        <v>35/6кВБелый городок 35</v>
      </c>
    </row>
    <row r="38" spans="1:8" s="34" customFormat="1" ht="15" customHeight="1" x14ac:dyDescent="0.25">
      <c r="A38" s="27" t="s">
        <v>20</v>
      </c>
      <c r="B38" s="27">
        <f t="shared" si="0"/>
        <v>35</v>
      </c>
      <c r="C38" s="28" t="s">
        <v>434</v>
      </c>
      <c r="D38" s="29">
        <v>41505</v>
      </c>
      <c r="E38" s="30" t="s">
        <v>21</v>
      </c>
      <c r="F38" s="31">
        <v>10</v>
      </c>
      <c r="G38" s="32">
        <v>466.1</v>
      </c>
      <c r="H38" s="33" t="str">
        <f>CONCATENATE('[1]Запрос к ф9 ЗаклДоговораСНапрПо'!$AD36,'[1]Запрос к ф9 ЗаклДоговораСНапрПо'!$AB36,'[1]Запрос к ф9 ЗаклДоговораСНапрПо'!$M36)</f>
        <v>35/6кВДаниловское</v>
      </c>
    </row>
    <row r="39" spans="1:8" s="34" customFormat="1" ht="15" customHeight="1" x14ac:dyDescent="0.25">
      <c r="A39" s="27" t="s">
        <v>20</v>
      </c>
      <c r="B39" s="27">
        <f t="shared" si="0"/>
        <v>36</v>
      </c>
      <c r="C39" s="28" t="s">
        <v>643</v>
      </c>
      <c r="D39" s="29">
        <v>41505</v>
      </c>
      <c r="E39" s="30" t="s">
        <v>21</v>
      </c>
      <c r="F39" s="31">
        <v>5</v>
      </c>
      <c r="G39" s="32">
        <v>466.1</v>
      </c>
      <c r="H39" s="33" t="str">
        <f>CONCATENATE('[1]Запрос к ф9 ЗаклДоговораСНапрПо'!$AD37,'[1]Запрос к ф9 ЗаклДоговораСНапрПо'!$AB37,'[1]Запрос к ф9 ЗаклДоговораСНапрПо'!$M37)</f>
        <v>35/10кВНеклюдово</v>
      </c>
    </row>
    <row r="40" spans="1:8" s="34" customFormat="1" ht="15" customHeight="1" x14ac:dyDescent="0.25">
      <c r="A40" s="27" t="s">
        <v>20</v>
      </c>
      <c r="B40" s="27">
        <f t="shared" si="0"/>
        <v>37</v>
      </c>
      <c r="C40" s="28" t="s">
        <v>502</v>
      </c>
      <c r="D40" s="29">
        <v>41505</v>
      </c>
      <c r="E40" s="30" t="s">
        <v>21</v>
      </c>
      <c r="F40" s="31">
        <v>15</v>
      </c>
      <c r="G40" s="32">
        <v>466.1</v>
      </c>
      <c r="H40" s="33" t="str">
        <f>CONCATENATE('[1]Запрос к ф9 ЗаклДоговораСНапрПо'!$AD38,'[1]Запрос к ф9 ЗаклДоговораСНапрПо'!$AB38,'[1]Запрос к ф9 ЗаклДоговораСНапрПо'!$M38)</f>
        <v>35/6кВКрасный луч</v>
      </c>
    </row>
    <row r="41" spans="1:8" s="34" customFormat="1" ht="15" customHeight="1" x14ac:dyDescent="0.25">
      <c r="A41" s="27" t="s">
        <v>20</v>
      </c>
      <c r="B41" s="27">
        <f t="shared" si="0"/>
        <v>38</v>
      </c>
      <c r="C41" s="28" t="s">
        <v>403</v>
      </c>
      <c r="D41" s="29">
        <v>41505</v>
      </c>
      <c r="E41" s="30" t="s">
        <v>21</v>
      </c>
      <c r="F41" s="31">
        <v>15</v>
      </c>
      <c r="G41" s="32">
        <v>466.1</v>
      </c>
      <c r="H41" s="33" t="str">
        <f>CONCATENATE('[1]Запрос к ф9 ЗаклДоговораСНапрПо'!$AD39,'[1]Запрос к ф9 ЗаклДоговораСНапрПо'!$AB39,'[1]Запрос к ф9 ЗаклДоговораСНапрПо'!$M39)</f>
        <v>35/10кВГришкино</v>
      </c>
    </row>
    <row r="42" spans="1:8" s="34" customFormat="1" ht="15" customHeight="1" x14ac:dyDescent="0.25">
      <c r="A42" s="27" t="s">
        <v>20</v>
      </c>
      <c r="B42" s="27">
        <f t="shared" si="0"/>
        <v>39</v>
      </c>
      <c r="C42" s="28" t="s">
        <v>308</v>
      </c>
      <c r="D42" s="29">
        <v>41505</v>
      </c>
      <c r="E42" s="30" t="s">
        <v>21</v>
      </c>
      <c r="F42" s="31">
        <v>12</v>
      </c>
      <c r="G42" s="32">
        <v>466.1</v>
      </c>
      <c r="H42" s="33" t="str">
        <f>CONCATENATE('[1]Запрос к ф9 ЗаклДоговораСНапрПо'!$AD40,'[1]Запрос к ф9 ЗаклДоговораСНапрПо'!$AB40,'[1]Запрос к ф9 ЗаклДоговораСНапрПо'!$M40)</f>
        <v>35/10/6кВ№ 9</v>
      </c>
    </row>
    <row r="43" spans="1:8" s="34" customFormat="1" ht="15" customHeight="1" x14ac:dyDescent="0.25">
      <c r="A43" s="27" t="s">
        <v>20</v>
      </c>
      <c r="B43" s="27">
        <f t="shared" si="0"/>
        <v>40</v>
      </c>
      <c r="C43" s="28" t="s">
        <v>571</v>
      </c>
      <c r="D43" s="29">
        <v>41505</v>
      </c>
      <c r="E43" s="30" t="s">
        <v>21</v>
      </c>
      <c r="F43" s="31">
        <v>15</v>
      </c>
      <c r="G43" s="32">
        <v>466.1</v>
      </c>
      <c r="H43" s="33" t="str">
        <f>CONCATENATE('[1]Запрос к ф9 ЗаклДоговораСНапрПо'!$AD41,'[1]Запрос к ф9 ЗаклДоговораСНапрПо'!$AB41,'[1]Запрос к ф9 ЗаклДоговораСНапрПо'!$M41)</f>
        <v>110/10кВМамулино</v>
      </c>
    </row>
    <row r="44" spans="1:8" s="34" customFormat="1" ht="15" customHeight="1" x14ac:dyDescent="0.25">
      <c r="A44" s="27" t="s">
        <v>20</v>
      </c>
      <c r="B44" s="27">
        <f t="shared" si="0"/>
        <v>41</v>
      </c>
      <c r="C44" s="28" t="s">
        <v>471</v>
      </c>
      <c r="D44" s="29">
        <v>41505</v>
      </c>
      <c r="E44" s="30" t="s">
        <v>21</v>
      </c>
      <c r="F44" s="31">
        <v>10</v>
      </c>
      <c r="G44" s="32">
        <v>466.1</v>
      </c>
      <c r="H44" s="33" t="str">
        <f>CONCATENATE('[1]Запрос к ф9 ЗаклДоговораСНапрПо'!$AD42,'[1]Запрос к ф9 ЗаклДоговораСНапрПо'!$AB42,'[1]Запрос к ф9 ЗаклДоговораСНапрПо'!$M42)</f>
        <v>35/6кВКаликино</v>
      </c>
    </row>
    <row r="45" spans="1:8" s="34" customFormat="1" ht="15" customHeight="1" x14ac:dyDescent="0.25">
      <c r="A45" s="27" t="s">
        <v>20</v>
      </c>
      <c r="B45" s="27">
        <f t="shared" si="0"/>
        <v>42</v>
      </c>
      <c r="C45" s="28" t="s">
        <v>509</v>
      </c>
      <c r="D45" s="29">
        <v>41505</v>
      </c>
      <c r="E45" s="30" t="s">
        <v>21</v>
      </c>
      <c r="F45" s="31">
        <v>15</v>
      </c>
      <c r="G45" s="32">
        <v>466.1</v>
      </c>
      <c r="H45" s="33" t="str">
        <f>CONCATENATE('[1]Запрос к ф9 ЗаклДоговораСНапрПо'!$AD43,'[1]Запрос к ф9 ЗаклДоговораСНапрПо'!$AB43,'[1]Запрос к ф9 ЗаклДоговораСНапрПо'!$M43)</f>
        <v>110/10кВКулицкая</v>
      </c>
    </row>
    <row r="46" spans="1:8" s="34" customFormat="1" ht="15" customHeight="1" x14ac:dyDescent="0.25">
      <c r="A46" s="27" t="s">
        <v>20</v>
      </c>
      <c r="B46" s="27">
        <f t="shared" si="0"/>
        <v>43</v>
      </c>
      <c r="C46" s="28" t="s">
        <v>480</v>
      </c>
      <c r="D46" s="29">
        <v>41513</v>
      </c>
      <c r="E46" s="30" t="s">
        <v>21</v>
      </c>
      <c r="F46" s="31">
        <v>15</v>
      </c>
      <c r="G46" s="32">
        <v>466.1</v>
      </c>
      <c r="H46" s="33" t="str">
        <f>CONCATENATE('[1]Запрос к ф9 ЗаклДоговораСНапрПо'!$AD44,'[1]Запрос к ф9 ЗаклДоговораСНапрПо'!$AB44,'[1]Запрос к ф9 ЗаклДоговораСНапрПо'!$M44)</f>
        <v>35/10кВКвакшино</v>
      </c>
    </row>
    <row r="47" spans="1:8" s="34" customFormat="1" ht="15" customHeight="1" x14ac:dyDescent="0.25">
      <c r="A47" s="27" t="s">
        <v>20</v>
      </c>
      <c r="B47" s="27">
        <f t="shared" si="0"/>
        <v>44</v>
      </c>
      <c r="C47" s="28" t="s">
        <v>694</v>
      </c>
      <c r="D47" s="29">
        <v>41513</v>
      </c>
      <c r="E47" s="30" t="s">
        <v>21</v>
      </c>
      <c r="F47" s="31">
        <v>15</v>
      </c>
      <c r="G47" s="32">
        <v>466.1</v>
      </c>
      <c r="H47" s="33" t="str">
        <f>CONCATENATE('[1]Запрос к ф9 ЗаклДоговораСНапрПо'!$AD45,'[1]Запрос к ф9 ЗаклДоговораСНапрПо'!$AB45,'[1]Запрос к ф9 ЗаклДоговораСНапрПо'!$M45)</f>
        <v>110/35/10кВРамешки</v>
      </c>
    </row>
    <row r="48" spans="1:8" s="34" customFormat="1" ht="15" customHeight="1" x14ac:dyDescent="0.25">
      <c r="A48" s="27" t="s">
        <v>20</v>
      </c>
      <c r="B48" s="27">
        <f t="shared" si="0"/>
        <v>45</v>
      </c>
      <c r="C48" s="28" t="s">
        <v>576</v>
      </c>
      <c r="D48" s="29">
        <v>41505</v>
      </c>
      <c r="E48" s="30" t="s">
        <v>21</v>
      </c>
      <c r="F48" s="31">
        <v>15</v>
      </c>
      <c r="G48" s="32">
        <v>466.1</v>
      </c>
      <c r="H48" s="33" t="str">
        <f>CONCATENATE('[1]Запрос к ф9 ЗаклДоговораСНапрПо'!$AD46,'[1]Запрос к ф9 ЗаклДоговораСНапрПо'!$AB46,'[1]Запрос к ф9 ЗаклДоговораСНапрПо'!$M46)</f>
        <v>110/10кВМамулино</v>
      </c>
    </row>
    <row r="49" spans="1:8" s="34" customFormat="1" ht="15" customHeight="1" x14ac:dyDescent="0.25">
      <c r="A49" s="27" t="s">
        <v>20</v>
      </c>
      <c r="B49" s="27">
        <f t="shared" si="0"/>
        <v>46</v>
      </c>
      <c r="C49" s="28" t="s">
        <v>575</v>
      </c>
      <c r="D49" s="29">
        <v>41505</v>
      </c>
      <c r="E49" s="30" t="s">
        <v>21</v>
      </c>
      <c r="F49" s="31">
        <v>15</v>
      </c>
      <c r="G49" s="32">
        <v>466.1</v>
      </c>
      <c r="H49" s="33" t="str">
        <f>CONCATENATE('[1]Запрос к ф9 ЗаклДоговораСНапрПо'!$AD47,'[1]Запрос к ф9 ЗаклДоговораСНапрПо'!$AB47,'[1]Запрос к ф9 ЗаклДоговораСНапрПо'!$M47)</f>
        <v>110/10кВМамулино</v>
      </c>
    </row>
    <row r="50" spans="1:8" s="34" customFormat="1" ht="15" customHeight="1" x14ac:dyDescent="0.25">
      <c r="A50" s="27" t="s">
        <v>20</v>
      </c>
      <c r="B50" s="27">
        <f t="shared" si="0"/>
        <v>47</v>
      </c>
      <c r="C50" s="28" t="s">
        <v>574</v>
      </c>
      <c r="D50" s="29">
        <v>41505</v>
      </c>
      <c r="E50" s="30" t="s">
        <v>21</v>
      </c>
      <c r="F50" s="31">
        <v>15</v>
      </c>
      <c r="G50" s="32">
        <v>466.1</v>
      </c>
      <c r="H50" s="33" t="str">
        <f>CONCATENATE('[1]Запрос к ф9 ЗаклДоговораСНапрПо'!$AD48,'[1]Запрос к ф9 ЗаклДоговораСНапрПо'!$AB48,'[1]Запрос к ф9 ЗаклДоговораСНапрПо'!$M48)</f>
        <v>110/10кВМамулино</v>
      </c>
    </row>
    <row r="51" spans="1:8" s="34" customFormat="1" ht="15" customHeight="1" x14ac:dyDescent="0.25">
      <c r="A51" s="27" t="s">
        <v>20</v>
      </c>
      <c r="B51" s="27">
        <f t="shared" si="0"/>
        <v>48</v>
      </c>
      <c r="C51" s="28" t="s">
        <v>405</v>
      </c>
      <c r="D51" s="29">
        <v>41505</v>
      </c>
      <c r="E51" s="30" t="s">
        <v>21</v>
      </c>
      <c r="F51" s="31">
        <v>15</v>
      </c>
      <c r="G51" s="32">
        <v>466.1</v>
      </c>
      <c r="H51" s="33" t="str">
        <f>CONCATENATE('[1]Запрос к ф9 ЗаклДоговораСНапрПо'!$AD49,'[1]Запрос к ф9 ЗаклДоговораСНапрПо'!$AB49,'[1]Запрос к ф9 ЗаклДоговораСНапрПо'!$M49)</f>
        <v>35/10кВГришкино</v>
      </c>
    </row>
    <row r="52" spans="1:8" s="34" customFormat="1" ht="15" customHeight="1" x14ac:dyDescent="0.25">
      <c r="A52" s="27" t="s">
        <v>20</v>
      </c>
      <c r="B52" s="27">
        <f t="shared" si="0"/>
        <v>49</v>
      </c>
      <c r="C52" s="28" t="s">
        <v>572</v>
      </c>
      <c r="D52" s="29">
        <v>41513</v>
      </c>
      <c r="E52" s="30" t="s">
        <v>21</v>
      </c>
      <c r="F52" s="31">
        <v>15</v>
      </c>
      <c r="G52" s="32">
        <v>466.1</v>
      </c>
      <c r="H52" s="33" t="str">
        <f>CONCATENATE('[1]Запрос к ф9 ЗаклДоговораСНапрПо'!$AD50,'[1]Запрос к ф9 ЗаклДоговораСНапрПо'!$AB50,'[1]Запрос к ф9 ЗаклДоговораСНапрПо'!$M50)</f>
        <v>110/10кВМамулино</v>
      </c>
    </row>
    <row r="53" spans="1:8" s="34" customFormat="1" ht="15" customHeight="1" x14ac:dyDescent="0.25">
      <c r="A53" s="27" t="s">
        <v>20</v>
      </c>
      <c r="B53" s="27">
        <f t="shared" si="0"/>
        <v>50</v>
      </c>
      <c r="C53" s="28" t="s">
        <v>534</v>
      </c>
      <c r="D53" s="29">
        <v>41505</v>
      </c>
      <c r="E53" s="30" t="s">
        <v>21</v>
      </c>
      <c r="F53" s="31">
        <v>5</v>
      </c>
      <c r="G53" s="32">
        <v>466.1</v>
      </c>
      <c r="H53" s="33" t="str">
        <f>CONCATENATE('[1]Запрос к ф9 ЗаклДоговораСНапрПо'!$AD51,'[1]Запрос к ф9 ЗаклДоговораСНапрПо'!$AB51,'[1]Запрос к ф9 ЗаклДоговораСНапрПо'!$M51)</f>
        <v>110/35/10кВЛихославль</v>
      </c>
    </row>
    <row r="54" spans="1:8" s="34" customFormat="1" ht="15" customHeight="1" x14ac:dyDescent="0.25">
      <c r="A54" s="27" t="s">
        <v>20</v>
      </c>
      <c r="B54" s="27">
        <f t="shared" si="0"/>
        <v>51</v>
      </c>
      <c r="C54" s="28" t="s">
        <v>291</v>
      </c>
      <c r="D54" s="29">
        <v>41505</v>
      </c>
      <c r="E54" s="30" t="s">
        <v>21</v>
      </c>
      <c r="F54" s="31">
        <v>5</v>
      </c>
      <c r="G54" s="32">
        <v>466.1</v>
      </c>
      <c r="H54" s="33" t="str">
        <f>CONCATENATE('[1]Запрос к ф9 ЗаклДоговораСНапрПо'!$AD52,'[1]Запрос к ф9 ЗаклДоговораСНапрПо'!$AB52,'[1]Запрос к ф9 ЗаклДоговораСНапрПо'!$M52)</f>
        <v>35/10кВ№ 15</v>
      </c>
    </row>
    <row r="55" spans="1:8" s="34" customFormat="1" ht="15" customHeight="1" x14ac:dyDescent="0.25">
      <c r="A55" s="27" t="s">
        <v>20</v>
      </c>
      <c r="B55" s="27">
        <f t="shared" si="0"/>
        <v>52</v>
      </c>
      <c r="C55" s="28" t="s">
        <v>570</v>
      </c>
      <c r="D55" s="29">
        <v>41505</v>
      </c>
      <c r="E55" s="30" t="s">
        <v>21</v>
      </c>
      <c r="F55" s="31">
        <v>15</v>
      </c>
      <c r="G55" s="32">
        <v>466.1</v>
      </c>
      <c r="H55" s="33" t="str">
        <f>CONCATENATE('[1]Запрос к ф9 ЗаклДоговораСНапрПо'!$AD53,'[1]Запрос к ф9 ЗаклДоговораСНапрПо'!$AB53,'[1]Запрос к ф9 ЗаклДоговораСНапрПо'!$M53)</f>
        <v>110/10кВМамулино</v>
      </c>
    </row>
    <row r="56" spans="1:8" s="34" customFormat="1" ht="15" customHeight="1" x14ac:dyDescent="0.25">
      <c r="A56" s="27" t="s">
        <v>20</v>
      </c>
      <c r="B56" s="27">
        <f t="shared" si="0"/>
        <v>53</v>
      </c>
      <c r="C56" s="28" t="s">
        <v>569</v>
      </c>
      <c r="D56" s="29">
        <v>41513</v>
      </c>
      <c r="E56" s="30" t="s">
        <v>21</v>
      </c>
      <c r="F56" s="31">
        <v>15</v>
      </c>
      <c r="G56" s="32">
        <v>466.1</v>
      </c>
      <c r="H56" s="33" t="str">
        <f>CONCATENATE('[1]Запрос к ф9 ЗаклДоговораСНапрПо'!$AD54,'[1]Запрос к ф9 ЗаклДоговораСНапрПо'!$AB54,'[1]Запрос к ф9 ЗаклДоговораСНапрПо'!$M54)</f>
        <v>110/10кВМамулино</v>
      </c>
    </row>
    <row r="57" spans="1:8" s="34" customFormat="1" ht="15" customHeight="1" x14ac:dyDescent="0.25">
      <c r="A57" s="27" t="s">
        <v>20</v>
      </c>
      <c r="B57" s="27">
        <f t="shared" si="0"/>
        <v>54</v>
      </c>
      <c r="C57" s="28" t="s">
        <v>432</v>
      </c>
      <c r="D57" s="29">
        <v>41505</v>
      </c>
      <c r="E57" s="30" t="s">
        <v>21</v>
      </c>
      <c r="F57" s="31">
        <v>10</v>
      </c>
      <c r="G57" s="32">
        <v>466.1</v>
      </c>
      <c r="H57" s="33" t="str">
        <f>CONCATENATE('[1]Запрос к ф9 ЗаклДоговораСНапрПо'!$AD55,'[1]Запрос к ф9 ЗаклДоговораСНапрПо'!$AB55,'[1]Запрос к ф9 ЗаклДоговораСНапрПо'!$M55)</f>
        <v>35/6кВДаниловское</v>
      </c>
    </row>
    <row r="58" spans="1:8" s="34" customFormat="1" ht="15" customHeight="1" x14ac:dyDescent="0.25">
      <c r="A58" s="27" t="s">
        <v>20</v>
      </c>
      <c r="B58" s="27">
        <f t="shared" si="0"/>
        <v>55</v>
      </c>
      <c r="C58" s="28" t="s">
        <v>568</v>
      </c>
      <c r="D58" s="29">
        <v>41505</v>
      </c>
      <c r="E58" s="30" t="s">
        <v>21</v>
      </c>
      <c r="F58" s="31">
        <v>15</v>
      </c>
      <c r="G58" s="32">
        <v>466.1</v>
      </c>
      <c r="H58" s="33" t="str">
        <f>CONCATENATE('[1]Запрос к ф9 ЗаклДоговораСНапрПо'!$AD56,'[1]Запрос к ф9 ЗаклДоговораСНапрПо'!$AB56,'[1]Запрос к ф9 ЗаклДоговораСНапрПо'!$M56)</f>
        <v>110/10кВМамулино</v>
      </c>
    </row>
    <row r="59" spans="1:8" s="34" customFormat="1" ht="15" customHeight="1" x14ac:dyDescent="0.25">
      <c r="A59" s="27" t="s">
        <v>20</v>
      </c>
      <c r="B59" s="27">
        <f t="shared" si="0"/>
        <v>56</v>
      </c>
      <c r="C59" s="28" t="s">
        <v>567</v>
      </c>
      <c r="D59" s="29">
        <v>41505</v>
      </c>
      <c r="E59" s="30" t="s">
        <v>21</v>
      </c>
      <c r="F59" s="31">
        <v>15</v>
      </c>
      <c r="G59" s="32">
        <v>466.1</v>
      </c>
      <c r="H59" s="33" t="str">
        <f>CONCATENATE('[1]Запрос к ф9 ЗаклДоговораСНапрПо'!$AD57,'[1]Запрос к ф9 ЗаклДоговораСНапрПо'!$AB57,'[1]Запрос к ф9 ЗаклДоговораСНапрПо'!$M57)</f>
        <v>110/10кВМамулино</v>
      </c>
    </row>
    <row r="60" spans="1:8" s="34" customFormat="1" ht="15" customHeight="1" x14ac:dyDescent="0.25">
      <c r="A60" s="27" t="s">
        <v>20</v>
      </c>
      <c r="B60" s="27">
        <f t="shared" si="0"/>
        <v>57</v>
      </c>
      <c r="C60" s="28" t="s">
        <v>566</v>
      </c>
      <c r="D60" s="29">
        <v>41505</v>
      </c>
      <c r="E60" s="30" t="s">
        <v>21</v>
      </c>
      <c r="F60" s="31">
        <v>15</v>
      </c>
      <c r="G60" s="32">
        <v>466.1</v>
      </c>
      <c r="H60" s="33" t="str">
        <f>CONCATENATE('[1]Запрос к ф9 ЗаклДоговораСНапрПо'!$AD58,'[1]Запрос к ф9 ЗаклДоговораСНапрПо'!$AB58,'[1]Запрос к ф9 ЗаклДоговораСНапрПо'!$M58)</f>
        <v>110/10кВМамулино</v>
      </c>
    </row>
    <row r="61" spans="1:8" s="34" customFormat="1" ht="15" customHeight="1" x14ac:dyDescent="0.25">
      <c r="A61" s="27" t="s">
        <v>20</v>
      </c>
      <c r="B61" s="27">
        <f t="shared" si="0"/>
        <v>58</v>
      </c>
      <c r="C61" s="28" t="s">
        <v>573</v>
      </c>
      <c r="D61" s="29">
        <v>41505</v>
      </c>
      <c r="E61" s="30" t="s">
        <v>21</v>
      </c>
      <c r="F61" s="31">
        <v>15</v>
      </c>
      <c r="G61" s="32">
        <v>466.1</v>
      </c>
      <c r="H61" s="33" t="str">
        <f>CONCATENATE('[1]Запрос к ф9 ЗаклДоговораСНапрПо'!$AD59,'[1]Запрос к ф9 ЗаклДоговораСНапрПо'!$AB59,'[1]Запрос к ф9 ЗаклДоговораСНапрПо'!$M59)</f>
        <v>110/10кВМамулино</v>
      </c>
    </row>
    <row r="62" spans="1:8" s="34" customFormat="1" ht="15" customHeight="1" x14ac:dyDescent="0.25">
      <c r="A62" s="27" t="s">
        <v>20</v>
      </c>
      <c r="B62" s="27">
        <f t="shared" si="0"/>
        <v>59</v>
      </c>
      <c r="C62" s="28" t="s">
        <v>589</v>
      </c>
      <c r="D62" s="29">
        <v>41505</v>
      </c>
      <c r="E62" s="30" t="s">
        <v>21</v>
      </c>
      <c r="F62" s="31">
        <v>5</v>
      </c>
      <c r="G62" s="32">
        <v>466.1</v>
      </c>
      <c r="H62" s="33" t="str">
        <f>CONCATENATE('[1]Запрос к ф9 ЗаклДоговораСНапрПо'!$AD60,'[1]Запрос к ф9 ЗаклДоговораСНапрПо'!$AB60,'[1]Запрос к ф9 ЗаклДоговораСНапрПо'!$M60)</f>
        <v>35/10кВМедное</v>
      </c>
    </row>
    <row r="63" spans="1:8" s="34" customFormat="1" ht="15" customHeight="1" x14ac:dyDescent="0.25">
      <c r="A63" s="27" t="s">
        <v>20</v>
      </c>
      <c r="B63" s="27">
        <f t="shared" si="0"/>
        <v>60</v>
      </c>
      <c r="C63" s="28" t="s">
        <v>781</v>
      </c>
      <c r="D63" s="29">
        <v>41513</v>
      </c>
      <c r="E63" s="30" t="s">
        <v>21</v>
      </c>
      <c r="F63" s="31">
        <v>10</v>
      </c>
      <c r="G63" s="32">
        <v>466.1</v>
      </c>
      <c r="H63" s="33" t="str">
        <f>CONCATENATE('[1]Запрос к ф9 ЗаклДоговораСНапрПо'!$AD61,'[1]Запрос к ф9 ЗаклДоговораСНапрПо'!$AB61,'[1]Запрос к ф9 ЗаклДоговораСНапрПо'!$M61)</f>
        <v>35/10кВТимково</v>
      </c>
    </row>
    <row r="64" spans="1:8" s="34" customFormat="1" ht="15" customHeight="1" x14ac:dyDescent="0.25">
      <c r="A64" s="27" t="s">
        <v>20</v>
      </c>
      <c r="B64" s="27">
        <f t="shared" si="0"/>
        <v>61</v>
      </c>
      <c r="C64" s="28" t="s">
        <v>780</v>
      </c>
      <c r="D64" s="29">
        <v>41505</v>
      </c>
      <c r="E64" s="30" t="s">
        <v>21</v>
      </c>
      <c r="F64" s="31">
        <v>10</v>
      </c>
      <c r="G64" s="32">
        <v>466.1</v>
      </c>
      <c r="H64" s="33" t="str">
        <f>CONCATENATE('[1]Запрос к ф9 ЗаклДоговораСНапрПо'!$AD62,'[1]Запрос к ф9 ЗаклДоговораСНапрПо'!$AB62,'[1]Запрос к ф9 ЗаклДоговораСНапрПо'!$M62)</f>
        <v>35/10кВТимково</v>
      </c>
    </row>
    <row r="65" spans="1:8" s="34" customFormat="1" ht="15" customHeight="1" x14ac:dyDescent="0.25">
      <c r="A65" s="27" t="s">
        <v>20</v>
      </c>
      <c r="B65" s="27">
        <f t="shared" si="0"/>
        <v>62</v>
      </c>
      <c r="C65" s="28" t="s">
        <v>693</v>
      </c>
      <c r="D65" s="29">
        <v>41505</v>
      </c>
      <c r="E65" s="30" t="s">
        <v>21</v>
      </c>
      <c r="F65" s="31">
        <v>7.5</v>
      </c>
      <c r="G65" s="32">
        <v>466.1</v>
      </c>
      <c r="H65" s="33" t="str">
        <f>CONCATENATE('[1]Запрос к ф9 ЗаклДоговораСНапрПо'!$AD63,'[1]Запрос к ф9 ЗаклДоговораСНапрПо'!$AB63,'[1]Запрос к ф9 ЗаклДоговораСНапрПо'!$M63)</f>
        <v>110/35/10кВРамешки</v>
      </c>
    </row>
    <row r="66" spans="1:8" s="34" customFormat="1" ht="15" customHeight="1" x14ac:dyDescent="0.25">
      <c r="A66" s="27" t="s">
        <v>20</v>
      </c>
      <c r="B66" s="27">
        <f t="shared" si="0"/>
        <v>63</v>
      </c>
      <c r="C66" s="28" t="s">
        <v>616</v>
      </c>
      <c r="D66" s="29">
        <v>41513</v>
      </c>
      <c r="E66" s="30" t="s">
        <v>21</v>
      </c>
      <c r="F66" s="31">
        <v>15</v>
      </c>
      <c r="G66" s="32">
        <v>466.1</v>
      </c>
      <c r="H66" s="33" t="str">
        <f>CONCATENATE('[1]Запрос к ф9 ЗаклДоговораСНапрПо'!$AD64,'[1]Запрос к ф9 ЗаклДоговораСНапрПо'!$AB64,'[1]Запрос к ф9 ЗаклДоговораСНапрПо'!$M64)</f>
        <v>35/10кВМошки</v>
      </c>
    </row>
    <row r="67" spans="1:8" s="34" customFormat="1" ht="15" customHeight="1" x14ac:dyDescent="0.25">
      <c r="A67" s="27" t="s">
        <v>20</v>
      </c>
      <c r="B67" s="27">
        <f t="shared" si="0"/>
        <v>64</v>
      </c>
      <c r="C67" s="28" t="s">
        <v>369</v>
      </c>
      <c r="D67" s="29">
        <v>41505</v>
      </c>
      <c r="E67" s="30" t="s">
        <v>21</v>
      </c>
      <c r="F67" s="31">
        <v>15</v>
      </c>
      <c r="G67" s="32">
        <v>466.1</v>
      </c>
      <c r="H67" s="33" t="str">
        <f>CONCATENATE('[1]Запрос к ф9 ЗаклДоговораСНапрПо'!$AD65,'[1]Запрос к ф9 ЗаклДоговораСНапрПо'!$AB65,'[1]Запрос к ф9 ЗаклДоговораСНапрПо'!$M65)</f>
        <v>110/35/10кВВерхняя Троица</v>
      </c>
    </row>
    <row r="68" spans="1:8" s="34" customFormat="1" ht="15" customHeight="1" x14ac:dyDescent="0.25">
      <c r="A68" s="27" t="s">
        <v>20</v>
      </c>
      <c r="B68" s="27">
        <f t="shared" si="0"/>
        <v>65</v>
      </c>
      <c r="C68" s="28" t="s">
        <v>430</v>
      </c>
      <c r="D68" s="29">
        <v>41505</v>
      </c>
      <c r="E68" s="30" t="s">
        <v>21</v>
      </c>
      <c r="F68" s="31">
        <v>10</v>
      </c>
      <c r="G68" s="32">
        <v>466.1</v>
      </c>
      <c r="H68" s="33" t="str">
        <f>CONCATENATE('[1]Запрос к ф9 ЗаклДоговораСНапрПо'!$AD66,'[1]Запрос к ф9 ЗаклДоговораСНапрПо'!$AB66,'[1]Запрос к ф9 ЗаклДоговораСНапрПо'!$M66)</f>
        <v>35/6кВДаниловское</v>
      </c>
    </row>
    <row r="69" spans="1:8" s="34" customFormat="1" ht="15" customHeight="1" x14ac:dyDescent="0.25">
      <c r="A69" s="27" t="s">
        <v>20</v>
      </c>
      <c r="B69" s="27">
        <f t="shared" ref="B69:B132" si="1">B68+1</f>
        <v>66</v>
      </c>
      <c r="C69" s="28" t="s">
        <v>511</v>
      </c>
      <c r="D69" s="29">
        <v>41505</v>
      </c>
      <c r="E69" s="30" t="s">
        <v>21</v>
      </c>
      <c r="F69" s="31">
        <v>10</v>
      </c>
      <c r="G69" s="32">
        <v>466.1</v>
      </c>
      <c r="H69" s="33" t="str">
        <f>CONCATENATE('[1]Запрос к ф9 ЗаклДоговораСНапрПо'!$AD67,'[1]Запрос к ф9 ЗаклДоговораСНапрПо'!$AB67,'[1]Запрос к ф9 ЗаклДоговораСНапрПо'!$M67)</f>
        <v>35/10кВКушалино</v>
      </c>
    </row>
    <row r="70" spans="1:8" s="34" customFormat="1" ht="15" customHeight="1" x14ac:dyDescent="0.25">
      <c r="A70" s="27" t="s">
        <v>20</v>
      </c>
      <c r="B70" s="27">
        <f t="shared" si="1"/>
        <v>67</v>
      </c>
      <c r="C70" s="28" t="s">
        <v>766</v>
      </c>
      <c r="D70" s="29">
        <v>41505</v>
      </c>
      <c r="E70" s="30" t="s">
        <v>21</v>
      </c>
      <c r="F70" s="31">
        <v>10</v>
      </c>
      <c r="G70" s="32">
        <v>466.1</v>
      </c>
      <c r="H70" s="33" t="str">
        <f>CONCATENATE('[1]Запрос к ф9 ЗаклДоговораСНапрПо'!$AD68,'[1]Запрос к ф9 ЗаклДоговораСНапрПо'!$AB68,'[1]Запрос к ф9 ЗаклДоговораСНапрПо'!$M68)</f>
        <v>35/6кВСтекловолокно</v>
      </c>
    </row>
    <row r="71" spans="1:8" s="34" customFormat="1" ht="15" customHeight="1" x14ac:dyDescent="0.25">
      <c r="A71" s="27" t="s">
        <v>20</v>
      </c>
      <c r="B71" s="27">
        <f t="shared" si="1"/>
        <v>68</v>
      </c>
      <c r="C71" s="28" t="s">
        <v>796</v>
      </c>
      <c r="D71" s="29">
        <v>41505</v>
      </c>
      <c r="E71" s="30" t="s">
        <v>21</v>
      </c>
      <c r="F71" s="31">
        <v>5</v>
      </c>
      <c r="G71" s="32">
        <v>466.1</v>
      </c>
      <c r="H71" s="33" t="str">
        <f>CONCATENATE('[1]Запрос к ф9 ЗаклДоговораСНапрПо'!$AD69,'[1]Запрос к ф9 ЗаклДоговораСНапрПо'!$AB69,'[1]Запрос к ф9 ЗаклДоговораСНапрПо'!$M69)</f>
        <v>35/10кВТургиново</v>
      </c>
    </row>
    <row r="72" spans="1:8" s="34" customFormat="1" ht="15" customHeight="1" x14ac:dyDescent="0.25">
      <c r="A72" s="27" t="s">
        <v>20</v>
      </c>
      <c r="B72" s="27">
        <f t="shared" si="1"/>
        <v>69</v>
      </c>
      <c r="C72" s="28" t="s">
        <v>481</v>
      </c>
      <c r="D72" s="29">
        <v>41505</v>
      </c>
      <c r="E72" s="30" t="s">
        <v>21</v>
      </c>
      <c r="F72" s="31">
        <v>15</v>
      </c>
      <c r="G72" s="32">
        <v>466.1</v>
      </c>
      <c r="H72" s="33" t="str">
        <f>CONCATENATE('[1]Запрос к ф9 ЗаклДоговораСНапрПо'!$AD70,'[1]Запрос к ф9 ЗаклДоговораСНапрПо'!$AB70,'[1]Запрос к ф9 ЗаклДоговораСНапрПо'!$M70)</f>
        <v>35/10кВКвакшино</v>
      </c>
    </row>
    <row r="73" spans="1:8" s="34" customFormat="1" ht="15" customHeight="1" x14ac:dyDescent="0.25">
      <c r="A73" s="27" t="s">
        <v>20</v>
      </c>
      <c r="B73" s="27">
        <f t="shared" si="1"/>
        <v>70</v>
      </c>
      <c r="C73" s="28" t="s">
        <v>451</v>
      </c>
      <c r="D73" s="29">
        <v>41515</v>
      </c>
      <c r="E73" s="30" t="s">
        <v>21</v>
      </c>
      <c r="F73" s="31">
        <v>10</v>
      </c>
      <c r="G73" s="32">
        <v>466.1</v>
      </c>
      <c r="H73" s="33" t="str">
        <f>CONCATENATE('[1]Запрос к ф9 ЗаклДоговораСНапрПо'!$AD71,'[1]Запрос к ф9 ЗаклДоговораСНапрПо'!$AB71,'[1]Запрос к ф9 ЗаклДоговораСНапрПо'!$M71)</f>
        <v>110/10кВЗолоотвал</v>
      </c>
    </row>
    <row r="74" spans="1:8" s="34" customFormat="1" ht="15" customHeight="1" x14ac:dyDescent="0.25">
      <c r="A74" s="27" t="s">
        <v>20</v>
      </c>
      <c r="B74" s="27">
        <f t="shared" si="1"/>
        <v>71</v>
      </c>
      <c r="C74" s="28" t="s">
        <v>317</v>
      </c>
      <c r="D74" s="29">
        <v>41513</v>
      </c>
      <c r="E74" s="30" t="s">
        <v>21</v>
      </c>
      <c r="F74" s="31">
        <v>5</v>
      </c>
      <c r="G74" s="32">
        <v>466.1</v>
      </c>
      <c r="H74" s="33" t="str">
        <f>CONCATENATE('[1]Запрос к ф9 ЗаклДоговораСНапрПо'!$AD72,'[1]Запрос к ф9 ЗаклДоговораСНапрПо'!$AB72,'[1]Запрос к ф9 ЗаклДоговораСНапрПо'!$M72)</f>
        <v>110/10кВАлунд</v>
      </c>
    </row>
    <row r="75" spans="1:8" s="34" customFormat="1" ht="15" customHeight="1" x14ac:dyDescent="0.25">
      <c r="A75" s="27" t="s">
        <v>20</v>
      </c>
      <c r="B75" s="27">
        <f t="shared" si="1"/>
        <v>72</v>
      </c>
      <c r="C75" s="28" t="s">
        <v>368</v>
      </c>
      <c r="D75" s="29">
        <v>41513</v>
      </c>
      <c r="E75" s="30" t="s">
        <v>21</v>
      </c>
      <c r="F75" s="31">
        <v>15</v>
      </c>
      <c r="G75" s="32">
        <v>466.1</v>
      </c>
      <c r="H75" s="33" t="str">
        <f>CONCATENATE('[1]Запрос к ф9 ЗаклДоговораСНапрПо'!$AD73,'[1]Запрос к ф9 ЗаклДоговораСНапрПо'!$AB73,'[1]Запрос к ф9 ЗаклДоговораСНапрПо'!$M73)</f>
        <v>110/35/10кВВерхняя Троица</v>
      </c>
    </row>
    <row r="76" spans="1:8" s="34" customFormat="1" ht="15" customHeight="1" x14ac:dyDescent="0.25">
      <c r="A76" s="27" t="s">
        <v>20</v>
      </c>
      <c r="B76" s="27">
        <f t="shared" si="1"/>
        <v>73</v>
      </c>
      <c r="C76" s="28" t="s">
        <v>535</v>
      </c>
      <c r="D76" s="29">
        <v>41512</v>
      </c>
      <c r="E76" s="30" t="s">
        <v>21</v>
      </c>
      <c r="F76" s="31">
        <v>15</v>
      </c>
      <c r="G76" s="32">
        <v>466.1</v>
      </c>
      <c r="H76" s="33" t="str">
        <f>CONCATENATE('[1]Запрос к ф9 ЗаклДоговораСНапрПо'!$AD74,'[1]Запрос к ф9 ЗаклДоговораСНапрПо'!$AB74,'[1]Запрос к ф9 ЗаклДоговораСНапрПо'!$M74)</f>
        <v>110/35/10кВЛихославль</v>
      </c>
    </row>
    <row r="77" spans="1:8" s="34" customFormat="1" ht="15" customHeight="1" x14ac:dyDescent="0.25">
      <c r="A77" s="27" t="s">
        <v>20</v>
      </c>
      <c r="B77" s="27">
        <f t="shared" si="1"/>
        <v>74</v>
      </c>
      <c r="C77" s="28" t="s">
        <v>406</v>
      </c>
      <c r="D77" s="29">
        <v>41508</v>
      </c>
      <c r="E77" s="30" t="s">
        <v>21</v>
      </c>
      <c r="F77" s="31">
        <v>15</v>
      </c>
      <c r="G77" s="32">
        <v>466.1</v>
      </c>
      <c r="H77" s="33" t="str">
        <f>CONCATENATE('[1]Запрос к ф9 ЗаклДоговораСНапрПо'!$AD75,'[1]Запрос к ф9 ЗаклДоговораСНапрПо'!$AB75,'[1]Запрос к ф9 ЗаклДоговораСНапрПо'!$M75)</f>
        <v>35/10кВГришкино</v>
      </c>
    </row>
    <row r="78" spans="1:8" s="34" customFormat="1" ht="15" customHeight="1" x14ac:dyDescent="0.25">
      <c r="A78" s="27" t="s">
        <v>20</v>
      </c>
      <c r="B78" s="27">
        <f t="shared" si="1"/>
        <v>75</v>
      </c>
      <c r="C78" s="28" t="s">
        <v>577</v>
      </c>
      <c r="D78" s="29">
        <v>41508</v>
      </c>
      <c r="E78" s="30" t="s">
        <v>21</v>
      </c>
      <c r="F78" s="31">
        <v>15</v>
      </c>
      <c r="G78" s="32">
        <v>466.1</v>
      </c>
      <c r="H78" s="33" t="str">
        <f>CONCATENATE('[1]Запрос к ф9 ЗаклДоговораСНапрПо'!$AD76,'[1]Запрос к ф9 ЗаклДоговораСНапрПо'!$AB76,'[1]Запрос к ф9 ЗаклДоговораСНапрПо'!$M76)</f>
        <v>110/10кВМамулино</v>
      </c>
    </row>
    <row r="79" spans="1:8" s="34" customFormat="1" ht="15" customHeight="1" x14ac:dyDescent="0.25">
      <c r="A79" s="27" t="s">
        <v>20</v>
      </c>
      <c r="B79" s="27">
        <f t="shared" si="1"/>
        <v>76</v>
      </c>
      <c r="C79" s="28" t="s">
        <v>512</v>
      </c>
      <c r="D79" s="29">
        <v>41515</v>
      </c>
      <c r="E79" s="30" t="s">
        <v>21</v>
      </c>
      <c r="F79" s="31">
        <v>5</v>
      </c>
      <c r="G79" s="32">
        <v>466.1</v>
      </c>
      <c r="H79" s="33" t="str">
        <f>CONCATENATE('[1]Запрос к ф9 ЗаклДоговораСНапрПо'!$AD77,'[1]Запрос к ф9 ЗаклДоговораСНапрПо'!$AB77,'[1]Запрос к ф9 ЗаклДоговораСНапрПо'!$M77)</f>
        <v>35/10кВКушалино</v>
      </c>
    </row>
    <row r="80" spans="1:8" s="34" customFormat="1" ht="15" customHeight="1" x14ac:dyDescent="0.25">
      <c r="A80" s="27" t="s">
        <v>20</v>
      </c>
      <c r="B80" s="27">
        <f t="shared" si="1"/>
        <v>77</v>
      </c>
      <c r="C80" s="28" t="s">
        <v>531</v>
      </c>
      <c r="D80" s="29">
        <v>41515</v>
      </c>
      <c r="E80" s="30" t="s">
        <v>21</v>
      </c>
      <c r="F80" s="31">
        <v>15</v>
      </c>
      <c r="G80" s="32">
        <v>466.1</v>
      </c>
      <c r="H80" s="33" t="str">
        <f>CONCATENATE('[1]Запрос к ф9 ЗаклДоговораСНапрПо'!$AD78,'[1]Запрос к ф9 ЗаклДоговораСНапрПо'!$AB78,'[1]Запрос к ф9 ЗаклДоговораСНапрПо'!$M78)</f>
        <v>35/6кВЛисицкий бор</v>
      </c>
    </row>
    <row r="81" spans="1:8" s="34" customFormat="1" ht="15" customHeight="1" x14ac:dyDescent="0.25">
      <c r="A81" s="27" t="s">
        <v>20</v>
      </c>
      <c r="B81" s="27">
        <f t="shared" si="1"/>
        <v>78</v>
      </c>
      <c r="C81" s="28" t="s">
        <v>215</v>
      </c>
      <c r="D81" s="29">
        <v>41514</v>
      </c>
      <c r="E81" s="30" t="s">
        <v>21</v>
      </c>
      <c r="F81" s="31">
        <v>5</v>
      </c>
      <c r="G81" s="32">
        <v>466.1</v>
      </c>
      <c r="H81" s="33" t="str">
        <f>CONCATENATE('[1]Запрос к ф9 ЗаклДоговораСНапрПо'!$AD79,'[1]Запрос к ф9 ЗаклДоговораСНапрПо'!$AB79,'[1]Запрос к ф9 ЗаклДоговораСНапрПо'!$M79)</f>
        <v>35/10кВ№ 1</v>
      </c>
    </row>
    <row r="82" spans="1:8" s="34" customFormat="1" ht="15" customHeight="1" x14ac:dyDescent="0.25">
      <c r="A82" s="27" t="s">
        <v>20</v>
      </c>
      <c r="B82" s="27">
        <f t="shared" si="1"/>
        <v>79</v>
      </c>
      <c r="C82" s="28" t="s">
        <v>513</v>
      </c>
      <c r="D82" s="29">
        <v>41514</v>
      </c>
      <c r="E82" s="30" t="s">
        <v>21</v>
      </c>
      <c r="F82" s="31">
        <v>5</v>
      </c>
      <c r="G82" s="32">
        <v>466.1</v>
      </c>
      <c r="H82" s="33" t="str">
        <f>CONCATENATE('[1]Запрос к ф9 ЗаклДоговораСНапрПо'!$AD80,'[1]Запрос к ф9 ЗаклДоговораСНапрПо'!$AB80,'[1]Запрос к ф9 ЗаклДоговораСНапрПо'!$M80)</f>
        <v>35/10кВКушалино</v>
      </c>
    </row>
    <row r="83" spans="1:8" s="34" customFormat="1" ht="15" customHeight="1" x14ac:dyDescent="0.25">
      <c r="A83" s="27" t="s">
        <v>20</v>
      </c>
      <c r="B83" s="27">
        <f t="shared" si="1"/>
        <v>80</v>
      </c>
      <c r="C83" s="28" t="s">
        <v>355</v>
      </c>
      <c r="D83" s="29">
        <v>41514</v>
      </c>
      <c r="E83" s="30" t="s">
        <v>21</v>
      </c>
      <c r="F83" s="31">
        <v>15</v>
      </c>
      <c r="G83" s="32">
        <v>466.1</v>
      </c>
      <c r="H83" s="33" t="str">
        <f>CONCATENATE('[1]Запрос к ф9 ЗаклДоговораСНапрПо'!$AD81,'[1]Запрос к ф9 ЗаклДоговораСНапрПо'!$AB81,'[1]Запрос к ф9 ЗаклДоговораСНапрПо'!$M81)</f>
        <v>35/10кВБубеньево</v>
      </c>
    </row>
    <row r="84" spans="1:8" s="34" customFormat="1" ht="15" customHeight="1" x14ac:dyDescent="0.25">
      <c r="A84" s="27" t="s">
        <v>20</v>
      </c>
      <c r="B84" s="27">
        <f t="shared" si="1"/>
        <v>81</v>
      </c>
      <c r="C84" s="28" t="s">
        <v>656</v>
      </c>
      <c r="D84" s="29">
        <v>41514</v>
      </c>
      <c r="E84" s="30" t="s">
        <v>21</v>
      </c>
      <c r="F84" s="31">
        <v>15</v>
      </c>
      <c r="G84" s="32">
        <v>466.1</v>
      </c>
      <c r="H84" s="33" t="str">
        <f>CONCATENATE('[1]Запрос к ф9 ЗаклДоговораСНапрПо'!$AD82,'[1]Запрос к ф9 ЗаклДоговораСНапрПо'!$AB82,'[1]Запрос к ф9 ЗаклДоговораСНапрПо'!$M82)</f>
        <v>110/10кВПено</v>
      </c>
    </row>
    <row r="85" spans="1:8" s="34" customFormat="1" ht="15" customHeight="1" x14ac:dyDescent="0.25">
      <c r="A85" s="27" t="s">
        <v>20</v>
      </c>
      <c r="B85" s="27">
        <f t="shared" si="1"/>
        <v>82</v>
      </c>
      <c r="C85" s="28" t="s">
        <v>612</v>
      </c>
      <c r="D85" s="29">
        <v>41514</v>
      </c>
      <c r="E85" s="30" t="s">
        <v>21</v>
      </c>
      <c r="F85" s="31">
        <v>15</v>
      </c>
      <c r="G85" s="32">
        <v>466.1</v>
      </c>
      <c r="H85" s="33" t="str">
        <f>CONCATENATE('[1]Запрос к ф9 ЗаклДоговораСНапрПо'!$AD83,'[1]Запрос к ф9 ЗаклДоговораСНапрПо'!$AB83,'[1]Запрос к ф9 ЗаклДоговораСНапрПо'!$M83)</f>
        <v>35/10кВМокшино</v>
      </c>
    </row>
    <row r="86" spans="1:8" s="34" customFormat="1" ht="15" customHeight="1" x14ac:dyDescent="0.25">
      <c r="A86" s="27" t="s">
        <v>20</v>
      </c>
      <c r="B86" s="27">
        <f t="shared" si="1"/>
        <v>83</v>
      </c>
      <c r="C86" s="28" t="s">
        <v>655</v>
      </c>
      <c r="D86" s="29">
        <v>41514</v>
      </c>
      <c r="E86" s="30" t="s">
        <v>21</v>
      </c>
      <c r="F86" s="31">
        <v>10</v>
      </c>
      <c r="G86" s="32">
        <v>466.1</v>
      </c>
      <c r="H86" s="33" t="str">
        <f>CONCATENATE('[1]Запрос к ф9 ЗаклДоговораСНапрПо'!$AD84,'[1]Запрос к ф9 ЗаклДоговораСНапрПо'!$AB84,'[1]Запрос к ф9 ЗаклДоговораСНапрПо'!$M84)</f>
        <v>110/10кВПено</v>
      </c>
    </row>
    <row r="87" spans="1:8" s="34" customFormat="1" ht="15" customHeight="1" x14ac:dyDescent="0.25">
      <c r="A87" s="27" t="s">
        <v>20</v>
      </c>
      <c r="B87" s="27">
        <f t="shared" si="1"/>
        <v>84</v>
      </c>
      <c r="C87" s="28" t="s">
        <v>753</v>
      </c>
      <c r="D87" s="29">
        <v>41514</v>
      </c>
      <c r="E87" s="30" t="s">
        <v>21</v>
      </c>
      <c r="F87" s="31">
        <v>5</v>
      </c>
      <c r="G87" s="32">
        <v>466.1</v>
      </c>
      <c r="H87" s="33" t="str">
        <f>CONCATENATE('[1]Запрос к ф9 ЗаклДоговораСНапрПо'!$AD85,'[1]Запрос к ф9 ЗаклДоговораСНапрПо'!$AB85,'[1]Запрос к ф9 ЗаклДоговораСНапрПо'!$M85)</f>
        <v>110/35/10кВСтарица</v>
      </c>
    </row>
    <row r="88" spans="1:8" s="34" customFormat="1" ht="15" customHeight="1" x14ac:dyDescent="0.25">
      <c r="A88" s="27" t="s">
        <v>20</v>
      </c>
      <c r="B88" s="27">
        <f t="shared" si="1"/>
        <v>85</v>
      </c>
      <c r="C88" s="28" t="s">
        <v>683</v>
      </c>
      <c r="D88" s="29">
        <v>41514</v>
      </c>
      <c r="E88" s="30" t="s">
        <v>21</v>
      </c>
      <c r="F88" s="31">
        <v>15</v>
      </c>
      <c r="G88" s="32">
        <v>466.1</v>
      </c>
      <c r="H88" s="33" t="str">
        <f>CONCATENATE('[1]Запрос к ф9 ЗаклДоговораСНапрПо'!$AD86,'[1]Запрос к ф9 ЗаклДоговораСНапрПо'!$AB86,'[1]Запрос к ф9 ЗаклДоговораСНапрПо'!$M86)</f>
        <v>110/35/10кВРадуга</v>
      </c>
    </row>
    <row r="89" spans="1:8" s="34" customFormat="1" ht="15" customHeight="1" x14ac:dyDescent="0.25">
      <c r="A89" s="27" t="s">
        <v>20</v>
      </c>
      <c r="B89" s="27">
        <f t="shared" si="1"/>
        <v>86</v>
      </c>
      <c r="C89" s="28" t="s">
        <v>730</v>
      </c>
      <c r="D89" s="29">
        <v>41512</v>
      </c>
      <c r="E89" s="30" t="s">
        <v>21</v>
      </c>
      <c r="F89" s="31">
        <v>15</v>
      </c>
      <c r="G89" s="32">
        <v>466.1</v>
      </c>
      <c r="H89" s="33" t="str">
        <f>CONCATENATE('[1]Запрос к ф9 ЗаклДоговораСНапрПо'!$AD87,'[1]Запрос к ф9 ЗаклДоговораСНапрПо'!$AB87,'[1]Запрос к ф9 ЗаклДоговораСНапрПо'!$M87)</f>
        <v>35/10кВСелигер</v>
      </c>
    </row>
    <row r="90" spans="1:8" s="34" customFormat="1" ht="15" customHeight="1" x14ac:dyDescent="0.25">
      <c r="A90" s="27" t="s">
        <v>20</v>
      </c>
      <c r="B90" s="27">
        <f t="shared" si="1"/>
        <v>87</v>
      </c>
      <c r="C90" s="28" t="s">
        <v>522</v>
      </c>
      <c r="D90" s="29">
        <v>41495</v>
      </c>
      <c r="E90" s="30" t="s">
        <v>21</v>
      </c>
      <c r="F90" s="31">
        <v>15</v>
      </c>
      <c r="G90" s="32">
        <v>466.1</v>
      </c>
      <c r="H90" s="33" t="str">
        <f>CONCATENATE('[1]Запрос к ф9 ЗаклДоговораСНапрПо'!$AD88,'[1]Запрос к ф9 ЗаклДоговораСНапрПо'!$AB88,'[1]Запрос к ф9 ЗаклДоговораСНапрПо'!$M88)</f>
        <v>35/6кВЛисицкий бор</v>
      </c>
    </row>
    <row r="91" spans="1:8" s="34" customFormat="1" ht="15" customHeight="1" x14ac:dyDescent="0.25">
      <c r="A91" s="27" t="s">
        <v>20</v>
      </c>
      <c r="B91" s="27">
        <f t="shared" si="1"/>
        <v>88</v>
      </c>
      <c r="C91" s="28" t="s">
        <v>638</v>
      </c>
      <c r="D91" s="29">
        <v>41507</v>
      </c>
      <c r="E91" s="30" t="s">
        <v>21</v>
      </c>
      <c r="F91" s="31">
        <v>4</v>
      </c>
      <c r="G91" s="32">
        <v>466.1</v>
      </c>
      <c r="H91" s="33" t="str">
        <f>CONCATENATE('[1]Запрос к ф9 ЗаклДоговораСНапрПо'!$AD89,'[1]Запрос к ф9 ЗаклДоговораСНапрПо'!$AB89,'[1]Запрос к ф9 ЗаклДоговораСНапрПо'!$M89)</f>
        <v>35/10кВНеклюдово</v>
      </c>
    </row>
    <row r="92" spans="1:8" s="34" customFormat="1" ht="15" customHeight="1" x14ac:dyDescent="0.25">
      <c r="A92" s="27" t="s">
        <v>20</v>
      </c>
      <c r="B92" s="27">
        <f t="shared" si="1"/>
        <v>89</v>
      </c>
      <c r="C92" s="28" t="s">
        <v>270</v>
      </c>
      <c r="D92" s="29">
        <v>41506</v>
      </c>
      <c r="E92" s="30" t="s">
        <v>21</v>
      </c>
      <c r="F92" s="31">
        <v>15</v>
      </c>
      <c r="G92" s="32">
        <v>466.1</v>
      </c>
      <c r="H92" s="33" t="str">
        <f>CONCATENATE('[1]Запрос к ф9 ЗаклДоговораСНапрПо'!$AD90,'[1]Запрос к ф9 ЗаклДоговораСНапрПо'!$AB90,'[1]Запрос к ф9 ЗаклДоговораСНапрПо'!$M90)</f>
        <v>35/10кВ№ 1</v>
      </c>
    </row>
    <row r="93" spans="1:8" s="34" customFormat="1" ht="15" customHeight="1" x14ac:dyDescent="0.25">
      <c r="A93" s="27" t="s">
        <v>20</v>
      </c>
      <c r="B93" s="27">
        <f t="shared" si="1"/>
        <v>90</v>
      </c>
      <c r="C93" s="28" t="s">
        <v>318</v>
      </c>
      <c r="D93" s="29">
        <v>41500</v>
      </c>
      <c r="E93" s="30" t="s">
        <v>21</v>
      </c>
      <c r="F93" s="31">
        <v>10</v>
      </c>
      <c r="G93" s="32">
        <v>466.1</v>
      </c>
      <c r="H93" s="33" t="str">
        <f>CONCATENATE('[1]Запрос к ф9 ЗаклДоговораСНапрПо'!$AD91,'[1]Запрос к ф9 ЗаклДоговораСНапрПо'!$AB91,'[1]Запрос к ф9 ЗаклДоговораСНапрПо'!$M91)</f>
        <v>110/10кВАлунд</v>
      </c>
    </row>
    <row r="94" spans="1:8" s="34" customFormat="1" ht="15" customHeight="1" x14ac:dyDescent="0.25">
      <c r="A94" s="27" t="s">
        <v>20</v>
      </c>
      <c r="B94" s="27">
        <f t="shared" si="1"/>
        <v>91</v>
      </c>
      <c r="C94" s="28" t="s">
        <v>435</v>
      </c>
      <c r="D94" s="29">
        <v>41493</v>
      </c>
      <c r="E94" s="30" t="s">
        <v>21</v>
      </c>
      <c r="F94" s="31">
        <v>15</v>
      </c>
      <c r="G94" s="32">
        <v>466.1</v>
      </c>
      <c r="H94" s="33" t="str">
        <f>CONCATENATE('[1]Запрос к ф9 ЗаклДоговораСНапрПо'!$AD92,'[1]Запрос к ф9 ЗаклДоговораСНапрПо'!$AB92,'[1]Запрос к ф9 ЗаклДоговораСНапрПо'!$M92)</f>
        <v>35/6кВДаниловское</v>
      </c>
    </row>
    <row r="95" spans="1:8" s="34" customFormat="1" ht="15" customHeight="1" x14ac:dyDescent="0.25">
      <c r="A95" s="27" t="s">
        <v>20</v>
      </c>
      <c r="B95" s="27">
        <f t="shared" si="1"/>
        <v>92</v>
      </c>
      <c r="C95" s="28" t="s">
        <v>482</v>
      </c>
      <c r="D95" s="29">
        <v>41512</v>
      </c>
      <c r="E95" s="30" t="s">
        <v>21</v>
      </c>
      <c r="F95" s="31">
        <v>15</v>
      </c>
      <c r="G95" s="32">
        <v>466.1</v>
      </c>
      <c r="H95" s="33" t="str">
        <f>CONCATENATE('[1]Запрос к ф9 ЗаклДоговораСНапрПо'!$AD93,'[1]Запрос к ф9 ЗаклДоговораСНапрПо'!$AB93,'[1]Запрос к ф9 ЗаклДоговораСНапрПо'!$M93)</f>
        <v>35/10кВКвакшино</v>
      </c>
    </row>
    <row r="96" spans="1:8" s="34" customFormat="1" ht="15" customHeight="1" x14ac:dyDescent="0.25">
      <c r="A96" s="27" t="s">
        <v>20</v>
      </c>
      <c r="B96" s="27">
        <f t="shared" si="1"/>
        <v>93</v>
      </c>
      <c r="C96" s="28" t="s">
        <v>273</v>
      </c>
      <c r="D96" s="29">
        <v>41508</v>
      </c>
      <c r="E96" s="30" t="s">
        <v>21</v>
      </c>
      <c r="F96" s="31">
        <v>15</v>
      </c>
      <c r="G96" s="32">
        <v>466.1</v>
      </c>
      <c r="H96" s="33" t="str">
        <f>CONCATENATE('[1]Запрос к ф9 ЗаклДоговораСНапрПо'!$AD94,'[1]Запрос к ф9 ЗаклДоговораСНапрПо'!$AB94,'[1]Запрос к ф9 ЗаклДоговораСНапрПо'!$M94)</f>
        <v>35/10кВ№ 1</v>
      </c>
    </row>
    <row r="97" spans="1:8" s="34" customFormat="1" ht="15" customHeight="1" x14ac:dyDescent="0.25">
      <c r="A97" s="27" t="s">
        <v>20</v>
      </c>
      <c r="B97" s="27">
        <f t="shared" si="1"/>
        <v>94</v>
      </c>
      <c r="C97" s="28" t="s">
        <v>827</v>
      </c>
      <c r="D97" s="29">
        <v>41506</v>
      </c>
      <c r="E97" s="30" t="s">
        <v>21</v>
      </c>
      <c r="F97" s="31">
        <v>12</v>
      </c>
      <c r="G97" s="32">
        <v>466.1</v>
      </c>
      <c r="H97" s="33" t="str">
        <f>CONCATENATE('[1]Запрос к ф9 ЗаклДоговораСНапрПо'!$AD95,'[1]Запрос к ф9 ЗаклДоговораСНапрПо'!$AB95,'[1]Запрос к ф9 ЗаклДоговораСНапрПо'!$M95)</f>
        <v>35/10кВЭммаус</v>
      </c>
    </row>
    <row r="98" spans="1:8" s="34" customFormat="1" ht="15" customHeight="1" x14ac:dyDescent="0.25">
      <c r="A98" s="27" t="s">
        <v>20</v>
      </c>
      <c r="B98" s="27">
        <f t="shared" si="1"/>
        <v>95</v>
      </c>
      <c r="C98" s="28" t="s">
        <v>271</v>
      </c>
      <c r="D98" s="29">
        <v>41507</v>
      </c>
      <c r="E98" s="30" t="s">
        <v>21</v>
      </c>
      <c r="F98" s="31">
        <v>15</v>
      </c>
      <c r="G98" s="32">
        <v>466.1</v>
      </c>
      <c r="H98" s="33" t="str">
        <f>CONCATENATE('[1]Запрос к ф9 ЗаклДоговораСНапрПо'!$AD96,'[1]Запрос к ф9 ЗаклДоговораСНапрПо'!$AB96,'[1]Запрос к ф9 ЗаклДоговораСНапрПо'!$M96)</f>
        <v>35/10кВ№ 1</v>
      </c>
    </row>
    <row r="99" spans="1:8" s="34" customFormat="1" ht="15" customHeight="1" x14ac:dyDescent="0.25">
      <c r="A99" s="27" t="s">
        <v>20</v>
      </c>
      <c r="B99" s="27">
        <f t="shared" si="1"/>
        <v>96</v>
      </c>
      <c r="C99" s="28" t="s">
        <v>684</v>
      </c>
      <c r="D99" s="29">
        <v>41502</v>
      </c>
      <c r="E99" s="30" t="s">
        <v>21</v>
      </c>
      <c r="F99" s="31">
        <v>12</v>
      </c>
      <c r="G99" s="32">
        <v>466.1</v>
      </c>
      <c r="H99" s="33" t="str">
        <f>CONCATENATE('[1]Запрос к ф9 ЗаклДоговораСНапрПо'!$AD97,'[1]Запрос к ф9 ЗаклДоговораСНапрПо'!$AB97,'[1]Запрос к ф9 ЗаклДоговораСНапрПо'!$M97)</f>
        <v>110/35/10кВРадуга</v>
      </c>
    </row>
    <row r="100" spans="1:8" s="34" customFormat="1" ht="15" customHeight="1" x14ac:dyDescent="0.25">
      <c r="A100" s="27" t="s">
        <v>20</v>
      </c>
      <c r="B100" s="27">
        <f t="shared" si="1"/>
        <v>97</v>
      </c>
      <c r="C100" s="28" t="s">
        <v>514</v>
      </c>
      <c r="D100" s="29">
        <v>41515</v>
      </c>
      <c r="E100" s="30" t="s">
        <v>21</v>
      </c>
      <c r="F100" s="31">
        <v>5</v>
      </c>
      <c r="G100" s="32">
        <v>466.1</v>
      </c>
      <c r="H100" s="33" t="str">
        <f>CONCATENATE('[1]Запрос к ф9 ЗаклДоговораСНапрПо'!$AD98,'[1]Запрос к ф9 ЗаклДоговораСНапрПо'!$AB98,'[1]Запрос к ф9 ЗаклДоговораСНапрПо'!$M98)</f>
        <v>35/10кВКушалино</v>
      </c>
    </row>
    <row r="101" spans="1:8" s="34" customFormat="1" ht="15" customHeight="1" x14ac:dyDescent="0.25">
      <c r="A101" s="27" t="s">
        <v>20</v>
      </c>
      <c r="B101" s="27">
        <f t="shared" si="1"/>
        <v>98</v>
      </c>
      <c r="C101" s="28" t="s">
        <v>354</v>
      </c>
      <c r="D101" s="29">
        <v>41515</v>
      </c>
      <c r="E101" s="30" t="s">
        <v>21</v>
      </c>
      <c r="F101" s="31">
        <v>12</v>
      </c>
      <c r="G101" s="32">
        <v>466.1</v>
      </c>
      <c r="H101" s="33" t="str">
        <f>CONCATENATE('[1]Запрос к ф9 ЗаклДоговораСНапрПо'!$AD99,'[1]Запрос к ф9 ЗаклДоговораСНапрПо'!$AB99,'[1]Запрос к ф9 ЗаклДоговораСНапрПо'!$M99)</f>
        <v>110/35/10кВБорки</v>
      </c>
    </row>
    <row r="102" spans="1:8" s="34" customFormat="1" ht="15" customHeight="1" x14ac:dyDescent="0.25">
      <c r="A102" s="27" t="s">
        <v>20</v>
      </c>
      <c r="B102" s="27">
        <f t="shared" si="1"/>
        <v>99</v>
      </c>
      <c r="C102" s="28" t="s">
        <v>275</v>
      </c>
      <c r="D102" s="29">
        <v>41500</v>
      </c>
      <c r="E102" s="30" t="s">
        <v>21</v>
      </c>
      <c r="F102" s="31">
        <v>15</v>
      </c>
      <c r="G102" s="32">
        <v>466.1</v>
      </c>
      <c r="H102" s="33" t="str">
        <f>CONCATENATE('[1]Запрос к ф9 ЗаклДоговораСНапрПо'!$AD100,'[1]Запрос к ф9 ЗаклДоговораСНапрПо'!$AB100,'[1]Запрос к ф9 ЗаклДоговораСНапрПо'!$M100)</f>
        <v>35/10кВ№ 1</v>
      </c>
    </row>
    <row r="103" spans="1:8" s="34" customFormat="1" ht="15" customHeight="1" x14ac:dyDescent="0.25">
      <c r="A103" s="27" t="s">
        <v>20</v>
      </c>
      <c r="B103" s="27">
        <f t="shared" si="1"/>
        <v>100</v>
      </c>
      <c r="C103" s="28" t="s">
        <v>411</v>
      </c>
      <c r="D103" s="29">
        <v>41514</v>
      </c>
      <c r="E103" s="30" t="s">
        <v>21</v>
      </c>
      <c r="F103" s="31">
        <v>15</v>
      </c>
      <c r="G103" s="32">
        <v>466.1</v>
      </c>
      <c r="H103" s="33" t="str">
        <f>CONCATENATE('[1]Запрос к ф9 ЗаклДоговораСНапрПо'!$AD101,'[1]Запрос к ф9 ЗаклДоговораСНапрПо'!$AB101,'[1]Запрос к ф9 ЗаклДоговораСНапрПо'!$M101)</f>
        <v>35/10кВГришкино</v>
      </c>
    </row>
    <row r="104" spans="1:8" s="34" customFormat="1" ht="15" customHeight="1" x14ac:dyDescent="0.25">
      <c r="A104" s="27" t="s">
        <v>20</v>
      </c>
      <c r="B104" s="27">
        <f t="shared" si="1"/>
        <v>101</v>
      </c>
      <c r="C104" s="28" t="s">
        <v>412</v>
      </c>
      <c r="D104" s="29">
        <v>41515</v>
      </c>
      <c r="E104" s="30" t="s">
        <v>21</v>
      </c>
      <c r="F104" s="31">
        <v>15</v>
      </c>
      <c r="G104" s="32">
        <v>466.1</v>
      </c>
      <c r="H104" s="33" t="str">
        <f>CONCATENATE('[1]Запрос к ф9 ЗаклДоговораСНапрПо'!$AD102,'[1]Запрос к ф9 ЗаклДоговораСНапрПо'!$AB102,'[1]Запрос к ф9 ЗаклДоговораСНапрПо'!$M102)</f>
        <v>35/10кВГришкино</v>
      </c>
    </row>
    <row r="105" spans="1:8" s="34" customFormat="1" ht="15" customHeight="1" x14ac:dyDescent="0.25">
      <c r="A105" s="27" t="s">
        <v>20</v>
      </c>
      <c r="B105" s="27">
        <f t="shared" si="1"/>
        <v>102</v>
      </c>
      <c r="C105" s="28" t="s">
        <v>419</v>
      </c>
      <c r="D105" s="29">
        <v>41514</v>
      </c>
      <c r="E105" s="30" t="s">
        <v>21</v>
      </c>
      <c r="F105" s="31">
        <v>15</v>
      </c>
      <c r="G105" s="32">
        <v>466.1</v>
      </c>
      <c r="H105" s="33" t="str">
        <f>CONCATENATE('[1]Запрос к ф9 ЗаклДоговораСНапрПо'!$AD103,'[1]Запрос к ф9 ЗаклДоговораСНапрПо'!$AB103,'[1]Запрос к ф9 ЗаклДоговораСНапрПо'!$M103)</f>
        <v>35/10кВГришкино</v>
      </c>
    </row>
    <row r="106" spans="1:8" s="34" customFormat="1" ht="15" customHeight="1" x14ac:dyDescent="0.25">
      <c r="A106" s="27" t="s">
        <v>20</v>
      </c>
      <c r="B106" s="27">
        <f t="shared" si="1"/>
        <v>103</v>
      </c>
      <c r="C106" s="28" t="s">
        <v>413</v>
      </c>
      <c r="D106" s="29">
        <v>41516</v>
      </c>
      <c r="E106" s="30" t="s">
        <v>21</v>
      </c>
      <c r="F106" s="31">
        <v>15</v>
      </c>
      <c r="G106" s="32">
        <v>466.1</v>
      </c>
      <c r="H106" s="33" t="str">
        <f>CONCATENATE('[1]Запрос к ф9 ЗаклДоговораСНапрПо'!$AD104,'[1]Запрос к ф9 ЗаклДоговораСНапрПо'!$AB104,'[1]Запрос к ф9 ЗаклДоговораСНапрПо'!$M104)</f>
        <v>35/10кВГришкино</v>
      </c>
    </row>
    <row r="107" spans="1:8" s="34" customFormat="1" ht="15" customHeight="1" x14ac:dyDescent="0.25">
      <c r="A107" s="27" t="s">
        <v>20</v>
      </c>
      <c r="B107" s="27">
        <f t="shared" si="1"/>
        <v>104</v>
      </c>
      <c r="C107" s="28" t="s">
        <v>223</v>
      </c>
      <c r="D107" s="29">
        <v>41487</v>
      </c>
      <c r="E107" s="30" t="s">
        <v>21</v>
      </c>
      <c r="F107" s="31">
        <v>15</v>
      </c>
      <c r="G107" s="32">
        <v>466.1</v>
      </c>
      <c r="H107" s="33" t="str">
        <f>CONCATENATE('[1]Запрос к ф9 ЗаклДоговораСНапрПо'!$AD105,'[1]Запрос к ф9 ЗаклДоговораСНапрПо'!$AB105,'[1]Запрос к ф9 ЗаклДоговораСНапрПо'!$M105)</f>
        <v>35/10кВ№ 1</v>
      </c>
    </row>
    <row r="108" spans="1:8" s="34" customFormat="1" ht="15" customHeight="1" x14ac:dyDescent="0.25">
      <c r="A108" s="27" t="s">
        <v>20</v>
      </c>
      <c r="B108" s="27">
        <f t="shared" si="1"/>
        <v>105</v>
      </c>
      <c r="C108" s="28" t="s">
        <v>637</v>
      </c>
      <c r="D108" s="29">
        <v>41495</v>
      </c>
      <c r="E108" s="30" t="s">
        <v>21</v>
      </c>
      <c r="F108" s="31">
        <v>7</v>
      </c>
      <c r="G108" s="32">
        <v>466.1</v>
      </c>
      <c r="H108" s="33" t="str">
        <f>CONCATENATE('[1]Запрос к ф9 ЗаклДоговораСНапрПо'!$AD106,'[1]Запрос к ф9 ЗаклДоговораСНапрПо'!$AB106,'[1]Запрос к ф9 ЗаклДоговораСНапрПо'!$M106)</f>
        <v>35/10кВНеклюдово</v>
      </c>
    </row>
    <row r="109" spans="1:8" s="34" customFormat="1" ht="15" customHeight="1" x14ac:dyDescent="0.25">
      <c r="A109" s="27" t="s">
        <v>20</v>
      </c>
      <c r="B109" s="27">
        <f t="shared" si="1"/>
        <v>106</v>
      </c>
      <c r="C109" s="28" t="s">
        <v>408</v>
      </c>
      <c r="D109" s="29">
        <v>41495</v>
      </c>
      <c r="E109" s="30" t="s">
        <v>21</v>
      </c>
      <c r="F109" s="31">
        <v>15</v>
      </c>
      <c r="G109" s="32">
        <v>466.1</v>
      </c>
      <c r="H109" s="33" t="str">
        <f>CONCATENATE('[1]Запрос к ф9 ЗаклДоговораСНапрПо'!$AD107,'[1]Запрос к ф9 ЗаклДоговораСНапрПо'!$AB107,'[1]Запрос к ф9 ЗаклДоговораСНапрПо'!$M107)</f>
        <v>35/10кВГришкино</v>
      </c>
    </row>
    <row r="110" spans="1:8" s="34" customFormat="1" ht="15" customHeight="1" x14ac:dyDescent="0.25">
      <c r="A110" s="27" t="s">
        <v>20</v>
      </c>
      <c r="B110" s="27">
        <f t="shared" si="1"/>
        <v>107</v>
      </c>
      <c r="C110" s="28" t="s">
        <v>226</v>
      </c>
      <c r="D110" s="29">
        <v>41505</v>
      </c>
      <c r="E110" s="30" t="s">
        <v>21</v>
      </c>
      <c r="F110" s="31">
        <v>15</v>
      </c>
      <c r="G110" s="32">
        <v>466.1</v>
      </c>
      <c r="H110" s="33" t="str">
        <f>CONCATENATE('[1]Запрос к ф9 ЗаклДоговораСНапрПо'!$AD108,'[1]Запрос к ф9 ЗаклДоговораСНапрПо'!$AB108,'[1]Запрос к ф9 ЗаклДоговораСНапрПо'!$M108)</f>
        <v>35/10кВ№ 1</v>
      </c>
    </row>
    <row r="111" spans="1:8" s="34" customFormat="1" ht="15" customHeight="1" x14ac:dyDescent="0.25">
      <c r="A111" s="27" t="s">
        <v>20</v>
      </c>
      <c r="B111" s="27">
        <f t="shared" si="1"/>
        <v>108</v>
      </c>
      <c r="C111" s="28" t="s">
        <v>779</v>
      </c>
      <c r="D111" s="29">
        <v>41505</v>
      </c>
      <c r="E111" s="30" t="s">
        <v>21</v>
      </c>
      <c r="F111" s="31">
        <v>7</v>
      </c>
      <c r="G111" s="32">
        <v>466.1</v>
      </c>
      <c r="H111" s="33" t="str">
        <f>CONCATENATE('[1]Запрос к ф9 ЗаклДоговораСНапрПо'!$AD109,'[1]Запрос к ф9 ЗаклДоговораСНапрПо'!$AB109,'[1]Запрос к ф9 ЗаклДоговораСНапрПо'!$M109)</f>
        <v>35/10кВСукромны</v>
      </c>
    </row>
    <row r="112" spans="1:8" s="34" customFormat="1" ht="15" customHeight="1" x14ac:dyDescent="0.25">
      <c r="A112" s="27" t="s">
        <v>20</v>
      </c>
      <c r="B112" s="27">
        <f t="shared" si="1"/>
        <v>109</v>
      </c>
      <c r="C112" s="28" t="s">
        <v>227</v>
      </c>
      <c r="D112" s="29">
        <v>41501</v>
      </c>
      <c r="E112" s="30" t="s">
        <v>21</v>
      </c>
      <c r="F112" s="31">
        <v>15</v>
      </c>
      <c r="G112" s="32">
        <v>466.1</v>
      </c>
      <c r="H112" s="33" t="str">
        <f>CONCATENATE('[1]Запрос к ф9 ЗаклДоговораСНапрПо'!$AD110,'[1]Запрос к ф9 ЗаклДоговораСНапрПо'!$AB110,'[1]Запрос к ф9 ЗаклДоговораСНапрПо'!$M110)</f>
        <v>35/10кВ№ 1</v>
      </c>
    </row>
    <row r="113" spans="1:8" s="34" customFormat="1" ht="15" customHeight="1" x14ac:dyDescent="0.25">
      <c r="A113" s="27" t="s">
        <v>20</v>
      </c>
      <c r="B113" s="27">
        <f t="shared" si="1"/>
        <v>110</v>
      </c>
      <c r="C113" s="28" t="s">
        <v>229</v>
      </c>
      <c r="D113" s="29">
        <v>41514</v>
      </c>
      <c r="E113" s="30" t="s">
        <v>21</v>
      </c>
      <c r="F113" s="31">
        <v>15</v>
      </c>
      <c r="G113" s="32">
        <v>466.1</v>
      </c>
      <c r="H113" s="33" t="str">
        <f>CONCATENATE('[1]Запрос к ф9 ЗаклДоговораСНапрПо'!$AD111,'[1]Запрос к ф9 ЗаклДоговораСНапрПо'!$AB111,'[1]Запрос к ф9 ЗаклДоговораСНапрПо'!$M111)</f>
        <v>35/10кВ№ 1</v>
      </c>
    </row>
    <row r="114" spans="1:8" s="34" customFormat="1" ht="15" customHeight="1" x14ac:dyDescent="0.25">
      <c r="A114" s="27" t="s">
        <v>20</v>
      </c>
      <c r="B114" s="27">
        <f t="shared" si="1"/>
        <v>111</v>
      </c>
      <c r="C114" s="28" t="s">
        <v>261</v>
      </c>
      <c r="D114" s="29">
        <v>41500</v>
      </c>
      <c r="E114" s="30" t="s">
        <v>21</v>
      </c>
      <c r="F114" s="31">
        <v>15</v>
      </c>
      <c r="G114" s="32">
        <v>466.1</v>
      </c>
      <c r="H114" s="33" t="str">
        <f>CONCATENATE('[1]Запрос к ф9 ЗаклДоговораСНапрПо'!$AD112,'[1]Запрос к ф9 ЗаклДоговораСНапрПо'!$AB112,'[1]Запрос к ф9 ЗаклДоговораСНапрПо'!$M112)</f>
        <v>35/10кВ№ 1</v>
      </c>
    </row>
    <row r="115" spans="1:8" s="34" customFormat="1" ht="15" customHeight="1" x14ac:dyDescent="0.25">
      <c r="A115" s="27" t="s">
        <v>20</v>
      </c>
      <c r="B115" s="27">
        <f t="shared" si="1"/>
        <v>112</v>
      </c>
      <c r="C115" s="28" t="s">
        <v>262</v>
      </c>
      <c r="D115" s="29">
        <v>41500</v>
      </c>
      <c r="E115" s="30" t="s">
        <v>21</v>
      </c>
      <c r="F115" s="31">
        <v>15</v>
      </c>
      <c r="G115" s="32">
        <v>466.1</v>
      </c>
      <c r="H115" s="33" t="str">
        <f>CONCATENATE('[1]Запрос к ф9 ЗаклДоговораСНапрПо'!$AD113,'[1]Запрос к ф9 ЗаклДоговораСНапрПо'!$AB113,'[1]Запрос к ф9 ЗаклДоговораСНапрПо'!$M113)</f>
        <v>35/10кВ№ 1</v>
      </c>
    </row>
    <row r="116" spans="1:8" s="34" customFormat="1" ht="15" customHeight="1" x14ac:dyDescent="0.25">
      <c r="A116" s="27" t="s">
        <v>20</v>
      </c>
      <c r="B116" s="27">
        <f t="shared" si="1"/>
        <v>113</v>
      </c>
      <c r="C116" s="28" t="s">
        <v>263</v>
      </c>
      <c r="D116" s="29">
        <v>41500</v>
      </c>
      <c r="E116" s="30" t="s">
        <v>21</v>
      </c>
      <c r="F116" s="31">
        <v>15</v>
      </c>
      <c r="G116" s="32">
        <v>466.1</v>
      </c>
      <c r="H116" s="33" t="str">
        <f>CONCATENATE('[1]Запрос к ф9 ЗаклДоговораСНапрПо'!$AD114,'[1]Запрос к ф9 ЗаклДоговораСНапрПо'!$AB114,'[1]Запрос к ф9 ЗаклДоговораСНапрПо'!$M114)</f>
        <v>35/10кВ№ 1</v>
      </c>
    </row>
    <row r="117" spans="1:8" s="34" customFormat="1" ht="15" customHeight="1" x14ac:dyDescent="0.25">
      <c r="A117" s="27" t="s">
        <v>20</v>
      </c>
      <c r="B117" s="27">
        <f t="shared" si="1"/>
        <v>114</v>
      </c>
      <c r="C117" s="28" t="s">
        <v>269</v>
      </c>
      <c r="D117" s="29">
        <v>41500</v>
      </c>
      <c r="E117" s="30" t="s">
        <v>21</v>
      </c>
      <c r="F117" s="31">
        <v>15</v>
      </c>
      <c r="G117" s="32">
        <v>466.1</v>
      </c>
      <c r="H117" s="33" t="str">
        <f>CONCATENATE('[1]Запрос к ф9 ЗаклДоговораСНапрПо'!$AD115,'[1]Запрос к ф9 ЗаклДоговораСНапрПо'!$AB115,'[1]Запрос к ф9 ЗаклДоговораСНапрПо'!$M115)</f>
        <v>35/10кВ№ 1</v>
      </c>
    </row>
    <row r="118" spans="1:8" s="34" customFormat="1" ht="15" customHeight="1" x14ac:dyDescent="0.25">
      <c r="A118" s="27" t="s">
        <v>20</v>
      </c>
      <c r="B118" s="27">
        <f t="shared" si="1"/>
        <v>115</v>
      </c>
      <c r="C118" s="28" t="s">
        <v>691</v>
      </c>
      <c r="D118" s="29">
        <v>41498</v>
      </c>
      <c r="E118" s="30" t="s">
        <v>21</v>
      </c>
      <c r="F118" s="31">
        <v>5</v>
      </c>
      <c r="G118" s="32">
        <v>466.1</v>
      </c>
      <c r="H118" s="33" t="str">
        <f>CONCATENATE('[1]Запрос к ф9 ЗаклДоговораСНапрПо'!$AD116,'[1]Запрос к ф9 ЗаклДоговораСНапрПо'!$AB116,'[1]Запрос к ф9 ЗаклДоговораСНапрПо'!$M116)</f>
        <v>110/35/10кВРамешки</v>
      </c>
    </row>
    <row r="119" spans="1:8" s="34" customFormat="1" ht="15" customHeight="1" x14ac:dyDescent="0.25">
      <c r="A119" s="27" t="s">
        <v>20</v>
      </c>
      <c r="B119" s="27">
        <f t="shared" si="1"/>
        <v>116</v>
      </c>
      <c r="C119" s="28" t="s">
        <v>272</v>
      </c>
      <c r="D119" s="29">
        <v>41492</v>
      </c>
      <c r="E119" s="30" t="s">
        <v>21</v>
      </c>
      <c r="F119" s="31">
        <v>15</v>
      </c>
      <c r="G119" s="32">
        <v>466.1</v>
      </c>
      <c r="H119" s="33" t="str">
        <f>CONCATENATE('[1]Запрос к ф9 ЗаклДоговораСНапрПо'!$AD117,'[1]Запрос к ф9 ЗаклДоговораСНапрПо'!$AB117,'[1]Запрос к ф9 ЗаклДоговораСНапрПо'!$M117)</f>
        <v>35/10кВ№ 1</v>
      </c>
    </row>
    <row r="120" spans="1:8" s="34" customFormat="1" ht="15" customHeight="1" x14ac:dyDescent="0.25">
      <c r="A120" s="27" t="s">
        <v>20</v>
      </c>
      <c r="B120" s="27">
        <f t="shared" si="1"/>
        <v>117</v>
      </c>
      <c r="C120" s="28" t="s">
        <v>224</v>
      </c>
      <c r="D120" s="29">
        <v>41491</v>
      </c>
      <c r="E120" s="30" t="s">
        <v>21</v>
      </c>
      <c r="F120" s="31">
        <v>15</v>
      </c>
      <c r="G120" s="32">
        <v>466.1</v>
      </c>
      <c r="H120" s="33" t="str">
        <f>CONCATENATE('[1]Запрос к ф9 ЗаклДоговораСНапрПо'!$AD118,'[1]Запрос к ф9 ЗаклДоговораСНапрПо'!$AB118,'[1]Запрос к ф9 ЗаклДоговораСНапрПо'!$M118)</f>
        <v>35/10кВ№ 1</v>
      </c>
    </row>
    <row r="121" spans="1:8" s="34" customFormat="1" ht="15" customHeight="1" x14ac:dyDescent="0.25">
      <c r="A121" s="27" t="s">
        <v>20</v>
      </c>
      <c r="B121" s="27">
        <f t="shared" si="1"/>
        <v>118</v>
      </c>
      <c r="C121" s="28" t="s">
        <v>327</v>
      </c>
      <c r="D121" s="29">
        <v>41492</v>
      </c>
      <c r="E121" s="30" t="s">
        <v>21</v>
      </c>
      <c r="F121" s="31">
        <v>15</v>
      </c>
      <c r="G121" s="32">
        <v>466.1</v>
      </c>
      <c r="H121" s="33" t="str">
        <f>CONCATENATE('[1]Запрос к ф9 ЗаклДоговораСНапрПо'!$AD119,'[1]Запрос к ф9 ЗаклДоговораСНапрПо'!$AB119,'[1]Запрос к ф9 ЗаклДоговораСНапрПо'!$M119)</f>
        <v>110/35/6кВБезбородово</v>
      </c>
    </row>
    <row r="122" spans="1:8" s="34" customFormat="1" ht="15" customHeight="1" x14ac:dyDescent="0.25">
      <c r="A122" s="27" t="s">
        <v>20</v>
      </c>
      <c r="B122" s="27">
        <f t="shared" si="1"/>
        <v>119</v>
      </c>
      <c r="C122" s="28" t="s">
        <v>407</v>
      </c>
      <c r="D122" s="29">
        <v>41494</v>
      </c>
      <c r="E122" s="30" t="s">
        <v>21</v>
      </c>
      <c r="F122" s="31">
        <v>10</v>
      </c>
      <c r="G122" s="32">
        <v>466.1</v>
      </c>
      <c r="H122" s="33" t="str">
        <f>CONCATENATE('[1]Запрос к ф9 ЗаклДоговораСНапрПо'!$AD120,'[1]Запрос к ф9 ЗаклДоговораСНапрПо'!$AB120,'[1]Запрос к ф9 ЗаклДоговораСНапрПо'!$M120)</f>
        <v>35/10кВГришкино</v>
      </c>
    </row>
    <row r="123" spans="1:8" s="34" customFormat="1" ht="15" customHeight="1" x14ac:dyDescent="0.25">
      <c r="A123" s="27" t="s">
        <v>20</v>
      </c>
      <c r="B123" s="27">
        <f t="shared" si="1"/>
        <v>120</v>
      </c>
      <c r="C123" s="28" t="s">
        <v>433</v>
      </c>
      <c r="D123" s="29">
        <v>41499</v>
      </c>
      <c r="E123" s="30" t="s">
        <v>21</v>
      </c>
      <c r="F123" s="31">
        <v>15</v>
      </c>
      <c r="G123" s="32">
        <v>466.1</v>
      </c>
      <c r="H123" s="33" t="str">
        <f>CONCATENATE('[1]Запрос к ф9 ЗаклДоговораСНапрПо'!$AD121,'[1]Запрос к ф9 ЗаклДоговораСНапрПо'!$AB121,'[1]Запрос к ф9 ЗаклДоговораСНапрПо'!$M121)</f>
        <v>35/6кВДаниловское</v>
      </c>
    </row>
    <row r="124" spans="1:8" s="34" customFormat="1" ht="15" customHeight="1" x14ac:dyDescent="0.25">
      <c r="A124" s="27" t="s">
        <v>20</v>
      </c>
      <c r="B124" s="27">
        <f t="shared" si="1"/>
        <v>121</v>
      </c>
      <c r="C124" s="28" t="s">
        <v>640</v>
      </c>
      <c r="D124" s="29">
        <v>41499</v>
      </c>
      <c r="E124" s="30" t="s">
        <v>21</v>
      </c>
      <c r="F124" s="31">
        <v>15</v>
      </c>
      <c r="G124" s="32">
        <v>466.1</v>
      </c>
      <c r="H124" s="33" t="str">
        <f>CONCATENATE('[1]Запрос к ф9 ЗаклДоговораСНапрПо'!$AD122,'[1]Запрос к ф9 ЗаклДоговораСНапрПо'!$AB122,'[1]Запрос к ф9 ЗаклДоговораСНапрПо'!$M122)</f>
        <v>35/10кВНеклюдово</v>
      </c>
    </row>
    <row r="125" spans="1:8" s="34" customFormat="1" ht="15" customHeight="1" x14ac:dyDescent="0.25">
      <c r="A125" s="27" t="s">
        <v>20</v>
      </c>
      <c r="B125" s="27">
        <f t="shared" si="1"/>
        <v>122</v>
      </c>
      <c r="C125" s="28" t="s">
        <v>336</v>
      </c>
      <c r="D125" s="29">
        <v>41501</v>
      </c>
      <c r="E125" s="30" t="s">
        <v>21</v>
      </c>
      <c r="F125" s="31">
        <v>12</v>
      </c>
      <c r="G125" s="32">
        <v>466.1</v>
      </c>
      <c r="H125" s="33" t="str">
        <f>CONCATENATE('[1]Запрос к ф9 ЗаклДоговораСНапрПо'!$AD123,'[1]Запрос к ф9 ЗаклДоговораСНапрПо'!$AB123,'[1]Запрос к ф9 ЗаклДоговораСНапрПо'!$M123)</f>
        <v>35/6кВБелый городок 35</v>
      </c>
    </row>
    <row r="126" spans="1:8" s="34" customFormat="1" ht="15" customHeight="1" x14ac:dyDescent="0.25">
      <c r="A126" s="27" t="s">
        <v>20</v>
      </c>
      <c r="B126" s="27">
        <f t="shared" si="1"/>
        <v>123</v>
      </c>
      <c r="C126" s="28" t="s">
        <v>578</v>
      </c>
      <c r="D126" s="29">
        <v>41495</v>
      </c>
      <c r="E126" s="30" t="s">
        <v>21</v>
      </c>
      <c r="F126" s="31">
        <v>15</v>
      </c>
      <c r="G126" s="32">
        <v>466.1</v>
      </c>
      <c r="H126" s="33" t="str">
        <f>CONCATENATE('[1]Запрос к ф9 ЗаклДоговораСНапрПо'!$AD124,'[1]Запрос к ф9 ЗаклДоговораСНапрПо'!$AB124,'[1]Запрос к ф9 ЗаклДоговораСНапрПо'!$M124)</f>
        <v>110/10кВМамулино</v>
      </c>
    </row>
    <row r="127" spans="1:8" s="34" customFormat="1" ht="15" customHeight="1" x14ac:dyDescent="0.25">
      <c r="A127" s="27" t="s">
        <v>20</v>
      </c>
      <c r="B127" s="27">
        <f t="shared" si="1"/>
        <v>124</v>
      </c>
      <c r="C127" s="28" t="s">
        <v>641</v>
      </c>
      <c r="D127" s="29">
        <v>41505</v>
      </c>
      <c r="E127" s="30" t="s">
        <v>21</v>
      </c>
      <c r="F127" s="31">
        <v>15</v>
      </c>
      <c r="G127" s="32">
        <v>466.1</v>
      </c>
      <c r="H127" s="33" t="str">
        <f>CONCATENATE('[1]Запрос к ф9 ЗаклДоговораСНапрПо'!$AD125,'[1]Запрос к ф9 ЗаклДоговораСНапрПо'!$AB125,'[1]Запрос к ф9 ЗаклДоговораСНапрПо'!$M125)</f>
        <v>35/10кВНеклюдово</v>
      </c>
    </row>
    <row r="128" spans="1:8" s="34" customFormat="1" ht="15" customHeight="1" x14ac:dyDescent="0.25">
      <c r="A128" s="27" t="s">
        <v>20</v>
      </c>
      <c r="B128" s="27">
        <f t="shared" si="1"/>
        <v>125</v>
      </c>
      <c r="C128" s="28" t="s">
        <v>484</v>
      </c>
      <c r="D128" s="29">
        <v>41513</v>
      </c>
      <c r="E128" s="30" t="s">
        <v>21</v>
      </c>
      <c r="F128" s="31">
        <v>10</v>
      </c>
      <c r="G128" s="32">
        <v>466.1</v>
      </c>
      <c r="H128" s="33" t="str">
        <f>CONCATENATE('[1]Запрос к ф9 ЗаклДоговораСНапрПо'!$AD126,'[1]Запрос к ф9 ЗаклДоговораСНапрПо'!$AB126,'[1]Запрос к ф9 ЗаклДоговораСНапрПо'!$M126)</f>
        <v>35/10кВКлешнево</v>
      </c>
    </row>
    <row r="129" spans="1:8" s="34" customFormat="1" ht="15" customHeight="1" x14ac:dyDescent="0.25">
      <c r="A129" s="27" t="s">
        <v>20</v>
      </c>
      <c r="B129" s="27">
        <f t="shared" si="1"/>
        <v>126</v>
      </c>
      <c r="C129" s="28" t="s">
        <v>392</v>
      </c>
      <c r="D129" s="29">
        <v>41498</v>
      </c>
      <c r="E129" s="30" t="s">
        <v>21</v>
      </c>
      <c r="F129" s="31">
        <v>15</v>
      </c>
      <c r="G129" s="32">
        <v>466.1</v>
      </c>
      <c r="H129" s="33" t="str">
        <f>CONCATENATE('[1]Запрос к ф9 ЗаклДоговораСНапрПо'!$AD127,'[1]Запрос к ф9 ЗаклДоговораСНапрПо'!$AB127,'[1]Запрос к ф9 ЗаклДоговораСНапрПо'!$M127)</f>
        <v>35/10кВГородня</v>
      </c>
    </row>
    <row r="130" spans="1:8" s="34" customFormat="1" ht="15" customHeight="1" x14ac:dyDescent="0.25">
      <c r="A130" s="27" t="s">
        <v>20</v>
      </c>
      <c r="B130" s="27">
        <f t="shared" si="1"/>
        <v>127</v>
      </c>
      <c r="C130" s="28" t="s">
        <v>216</v>
      </c>
      <c r="D130" s="29">
        <v>41500</v>
      </c>
      <c r="E130" s="30" t="s">
        <v>21</v>
      </c>
      <c r="F130" s="31">
        <v>15</v>
      </c>
      <c r="G130" s="32">
        <v>466.1</v>
      </c>
      <c r="H130" s="33" t="str">
        <f>CONCATENATE('[1]Запрос к ф9 ЗаклДоговораСНапрПо'!$AD128,'[1]Запрос к ф9 ЗаклДоговораСНапрПо'!$AB128,'[1]Запрос к ф9 ЗаклДоговораСНапрПо'!$M128)</f>
        <v>35/10кВ№ 1</v>
      </c>
    </row>
    <row r="131" spans="1:8" s="34" customFormat="1" ht="15" customHeight="1" x14ac:dyDescent="0.25">
      <c r="A131" s="27" t="s">
        <v>20</v>
      </c>
      <c r="B131" s="27">
        <f t="shared" si="1"/>
        <v>128</v>
      </c>
      <c r="C131" s="28" t="s">
        <v>639</v>
      </c>
      <c r="D131" s="29">
        <v>41514</v>
      </c>
      <c r="E131" s="30" t="s">
        <v>21</v>
      </c>
      <c r="F131" s="31">
        <v>15</v>
      </c>
      <c r="G131" s="32">
        <v>466.1</v>
      </c>
      <c r="H131" s="33" t="str">
        <f>CONCATENATE('[1]Запрос к ф9 ЗаклДоговораСНапрПо'!$AD129,'[1]Запрос к ф9 ЗаклДоговораСНапрПо'!$AB129,'[1]Запрос к ф9 ЗаклДоговораСНапрПо'!$M129)</f>
        <v>35/10кВНеклюдово</v>
      </c>
    </row>
    <row r="132" spans="1:8" s="34" customFormat="1" ht="15" customHeight="1" x14ac:dyDescent="0.25">
      <c r="A132" s="27" t="s">
        <v>20</v>
      </c>
      <c r="B132" s="27">
        <f t="shared" si="1"/>
        <v>129</v>
      </c>
      <c r="C132" s="28" t="s">
        <v>532</v>
      </c>
      <c r="D132" s="29">
        <v>41514</v>
      </c>
      <c r="E132" s="30" t="s">
        <v>21</v>
      </c>
      <c r="F132" s="31">
        <v>15</v>
      </c>
      <c r="G132" s="32">
        <v>466.1</v>
      </c>
      <c r="H132" s="33" t="str">
        <f>CONCATENATE('[1]Запрос к ф9 ЗаклДоговораСНапрПо'!$AD130,'[1]Запрос к ф9 ЗаклДоговораСНапрПо'!$AB130,'[1]Запрос к ф9 ЗаклДоговораСНапрПо'!$M130)</f>
        <v>35/6кВЛисицкий бор</v>
      </c>
    </row>
    <row r="133" spans="1:8" s="34" customFormat="1" ht="15" customHeight="1" x14ac:dyDescent="0.25">
      <c r="A133" s="27" t="s">
        <v>20</v>
      </c>
      <c r="B133" s="27">
        <f t="shared" ref="B133:B196" si="2">B132+1</f>
        <v>130</v>
      </c>
      <c r="C133" s="28" t="s">
        <v>329</v>
      </c>
      <c r="D133" s="29">
        <v>41492</v>
      </c>
      <c r="E133" s="30" t="s">
        <v>21</v>
      </c>
      <c r="F133" s="31">
        <v>15</v>
      </c>
      <c r="G133" s="32">
        <v>466.1</v>
      </c>
      <c r="H133" s="33" t="str">
        <f>CONCATENATE('[1]Запрос к ф9 ЗаклДоговораСНапрПо'!$AD131,'[1]Запрос к ф9 ЗаклДоговораСНапрПо'!$AB131,'[1]Запрос к ф9 ЗаклДоговораСНапрПо'!$M131)</f>
        <v>35/10кВБеле-кушаль</v>
      </c>
    </row>
    <row r="134" spans="1:8" s="34" customFormat="1" ht="15" customHeight="1" x14ac:dyDescent="0.25">
      <c r="A134" s="27" t="s">
        <v>20</v>
      </c>
      <c r="B134" s="27">
        <f t="shared" si="2"/>
        <v>131</v>
      </c>
      <c r="C134" s="28" t="s">
        <v>642</v>
      </c>
      <c r="D134" s="29">
        <v>41487</v>
      </c>
      <c r="E134" s="30" t="s">
        <v>21</v>
      </c>
      <c r="F134" s="31">
        <v>5</v>
      </c>
      <c r="G134" s="32">
        <v>466.1</v>
      </c>
      <c r="H134" s="33" t="str">
        <f>CONCATENATE('[1]Запрос к ф9 ЗаклДоговораСНапрПо'!$AD132,'[1]Запрос к ф9 ЗаклДоговораСНапрПо'!$AB132,'[1]Запрос к ф9 ЗаклДоговораСНапрПо'!$M132)</f>
        <v>35/10кВНеклюдово</v>
      </c>
    </row>
    <row r="135" spans="1:8" s="34" customFormat="1" ht="15" customHeight="1" x14ac:dyDescent="0.25">
      <c r="A135" s="27" t="s">
        <v>20</v>
      </c>
      <c r="B135" s="27">
        <f t="shared" si="2"/>
        <v>132</v>
      </c>
      <c r="C135" s="28" t="s">
        <v>818</v>
      </c>
      <c r="D135" s="29">
        <v>41487</v>
      </c>
      <c r="E135" s="30" t="s">
        <v>21</v>
      </c>
      <c r="F135" s="31">
        <v>15</v>
      </c>
      <c r="G135" s="32">
        <v>466.1</v>
      </c>
      <c r="H135" s="33" t="str">
        <f>CONCATENATE('[1]Запрос к ф9 ЗаклДоговораСНапрПо'!$AD133,'[1]Запрос к ф9 ЗаклДоговораСНапрПо'!$AB133,'[1]Запрос к ф9 ЗаклДоговораСНапрПо'!$M133)</f>
        <v>35/10кВЦДТ</v>
      </c>
    </row>
    <row r="136" spans="1:8" s="34" customFormat="1" ht="15" customHeight="1" x14ac:dyDescent="0.25">
      <c r="A136" s="27" t="s">
        <v>20</v>
      </c>
      <c r="B136" s="27">
        <f t="shared" si="2"/>
        <v>133</v>
      </c>
      <c r="C136" s="28" t="s">
        <v>524</v>
      </c>
      <c r="D136" s="29">
        <v>41487</v>
      </c>
      <c r="E136" s="30" t="s">
        <v>21</v>
      </c>
      <c r="F136" s="31">
        <v>15</v>
      </c>
      <c r="G136" s="32">
        <v>466.1</v>
      </c>
      <c r="H136" s="33" t="str">
        <f>CONCATENATE('[1]Запрос к ф9 ЗаклДоговораСНапрПо'!$AD134,'[1]Запрос к ф9 ЗаклДоговораСНапрПо'!$AB134,'[1]Запрос к ф9 ЗаклДоговораСНапрПо'!$M134)</f>
        <v>35/6кВЛисицкий бор</v>
      </c>
    </row>
    <row r="137" spans="1:8" s="34" customFormat="1" ht="15" customHeight="1" x14ac:dyDescent="0.25">
      <c r="A137" s="27" t="s">
        <v>20</v>
      </c>
      <c r="B137" s="27">
        <f t="shared" si="2"/>
        <v>134</v>
      </c>
      <c r="C137" s="28" t="s">
        <v>529</v>
      </c>
      <c r="D137" s="29">
        <v>41509</v>
      </c>
      <c r="E137" s="30" t="s">
        <v>21</v>
      </c>
      <c r="F137" s="31">
        <v>15</v>
      </c>
      <c r="G137" s="32">
        <v>466.1</v>
      </c>
      <c r="H137" s="33" t="str">
        <f>CONCATENATE('[1]Запрос к ф9 ЗаклДоговораСНапрПо'!$AD135,'[1]Запрос к ф9 ЗаклДоговораСНапрПо'!$AB135,'[1]Запрос к ф9 ЗаклДоговораСНапрПо'!$M135)</f>
        <v>35/6кВЛисицкий бор</v>
      </c>
    </row>
    <row r="138" spans="1:8" s="34" customFormat="1" ht="15" customHeight="1" x14ac:dyDescent="0.25">
      <c r="A138" s="27" t="s">
        <v>20</v>
      </c>
      <c r="B138" s="27">
        <f t="shared" si="2"/>
        <v>135</v>
      </c>
      <c r="C138" s="28" t="s">
        <v>523</v>
      </c>
      <c r="D138" s="29">
        <v>41494</v>
      </c>
      <c r="E138" s="30" t="s">
        <v>21</v>
      </c>
      <c r="F138" s="31">
        <v>15</v>
      </c>
      <c r="G138" s="32">
        <v>466.1</v>
      </c>
      <c r="H138" s="33" t="str">
        <f>CONCATENATE('[1]Запрос к ф9 ЗаклДоговораСНапрПо'!$AD136,'[1]Запрос к ф9 ЗаклДоговораСНапрПо'!$AB136,'[1]Запрос к ф9 ЗаклДоговораСНапрПо'!$M136)</f>
        <v>35/6кВЛисицкий бор</v>
      </c>
    </row>
    <row r="139" spans="1:8" s="34" customFormat="1" ht="15" customHeight="1" x14ac:dyDescent="0.25">
      <c r="A139" s="27" t="s">
        <v>20</v>
      </c>
      <c r="B139" s="27">
        <f t="shared" si="2"/>
        <v>136</v>
      </c>
      <c r="C139" s="28" t="s">
        <v>564</v>
      </c>
      <c r="D139" s="29">
        <v>41500</v>
      </c>
      <c r="E139" s="30" t="s">
        <v>21</v>
      </c>
      <c r="F139" s="31">
        <v>15</v>
      </c>
      <c r="G139" s="32">
        <v>466.1</v>
      </c>
      <c r="H139" s="33" t="str">
        <f>CONCATENATE('[1]Запрос к ф9 ЗаклДоговораСНапрПо'!$AD137,'[1]Запрос к ф9 ЗаклДоговораСНапрПо'!$AB137,'[1]Запрос к ф9 ЗаклДоговораСНапрПо'!$M137)</f>
        <v>110/10кВМамулино</v>
      </c>
    </row>
    <row r="140" spans="1:8" s="34" customFormat="1" ht="15" customHeight="1" x14ac:dyDescent="0.25">
      <c r="A140" s="27" t="s">
        <v>20</v>
      </c>
      <c r="B140" s="27">
        <f t="shared" si="2"/>
        <v>137</v>
      </c>
      <c r="C140" s="28" t="s">
        <v>431</v>
      </c>
      <c r="D140" s="29">
        <v>41502</v>
      </c>
      <c r="E140" s="30" t="s">
        <v>21</v>
      </c>
      <c r="F140" s="31">
        <v>15</v>
      </c>
      <c r="G140" s="32">
        <v>466.1</v>
      </c>
      <c r="H140" s="33" t="str">
        <f>CONCATENATE('[1]Запрос к ф9 ЗаклДоговораСНапрПо'!$AD138,'[1]Запрос к ф9 ЗаклДоговораСНапрПо'!$AB138,'[1]Запрос к ф9 ЗаклДоговораСНапрПо'!$M138)</f>
        <v>35/6кВДаниловское</v>
      </c>
    </row>
    <row r="141" spans="1:8" s="34" customFormat="1" ht="15" customHeight="1" x14ac:dyDescent="0.25">
      <c r="A141" s="27" t="s">
        <v>20</v>
      </c>
      <c r="B141" s="27">
        <f t="shared" si="2"/>
        <v>138</v>
      </c>
      <c r="C141" s="28" t="s">
        <v>243</v>
      </c>
      <c r="D141" s="29">
        <v>41506</v>
      </c>
      <c r="E141" s="30" t="s">
        <v>21</v>
      </c>
      <c r="F141" s="31">
        <v>15</v>
      </c>
      <c r="G141" s="32">
        <v>466.1</v>
      </c>
      <c r="H141" s="33" t="str">
        <f>CONCATENATE('[1]Запрос к ф9 ЗаклДоговораСНапрПо'!$AD139,'[1]Запрос к ф9 ЗаклДоговораСНапрПо'!$AB139,'[1]Запрос к ф9 ЗаклДоговораСНапрПо'!$M139)</f>
        <v>35/10кВ№ 1</v>
      </c>
    </row>
    <row r="142" spans="1:8" s="34" customFormat="1" ht="15" customHeight="1" x14ac:dyDescent="0.25">
      <c r="A142" s="27" t="s">
        <v>20</v>
      </c>
      <c r="B142" s="27">
        <f t="shared" si="2"/>
        <v>139</v>
      </c>
      <c r="C142" s="28" t="s">
        <v>530</v>
      </c>
      <c r="D142" s="29">
        <v>41501</v>
      </c>
      <c r="E142" s="30" t="s">
        <v>21</v>
      </c>
      <c r="F142" s="31">
        <v>15</v>
      </c>
      <c r="G142" s="32">
        <v>466.1</v>
      </c>
      <c r="H142" s="33" t="str">
        <f>CONCATENATE('[1]Запрос к ф9 ЗаклДоговораСНапрПо'!$AD140,'[1]Запрос к ф9 ЗаклДоговораСНапрПо'!$AB140,'[1]Запрос к ф9 ЗаклДоговораСНапрПо'!$M140)</f>
        <v>35/6кВЛисицкий бор</v>
      </c>
    </row>
    <row r="143" spans="1:8" s="34" customFormat="1" ht="15" customHeight="1" x14ac:dyDescent="0.25">
      <c r="A143" s="27" t="s">
        <v>20</v>
      </c>
      <c r="B143" s="27">
        <f t="shared" si="2"/>
        <v>140</v>
      </c>
      <c r="C143" s="28" t="s">
        <v>248</v>
      </c>
      <c r="D143" s="29">
        <v>41507</v>
      </c>
      <c r="E143" s="30" t="s">
        <v>21</v>
      </c>
      <c r="F143" s="31">
        <v>15</v>
      </c>
      <c r="G143" s="32">
        <v>466.1</v>
      </c>
      <c r="H143" s="33" t="str">
        <f>CONCATENATE('[1]Запрос к ф9 ЗаклДоговораСНапрПо'!$AD141,'[1]Запрос к ф9 ЗаклДоговораСНапрПо'!$AB141,'[1]Запрос к ф9 ЗаклДоговораСНапрПо'!$M141)</f>
        <v>35/10кВ№ 1</v>
      </c>
    </row>
    <row r="144" spans="1:8" s="34" customFormat="1" ht="15" customHeight="1" x14ac:dyDescent="0.25">
      <c r="A144" s="27" t="s">
        <v>20</v>
      </c>
      <c r="B144" s="27">
        <f t="shared" si="2"/>
        <v>141</v>
      </c>
      <c r="C144" s="28" t="s">
        <v>247</v>
      </c>
      <c r="D144" s="29">
        <v>41505</v>
      </c>
      <c r="E144" s="30" t="s">
        <v>21</v>
      </c>
      <c r="F144" s="31">
        <v>15</v>
      </c>
      <c r="G144" s="32">
        <v>466.1</v>
      </c>
      <c r="H144" s="33" t="str">
        <f>CONCATENATE('[1]Запрос к ф9 ЗаклДоговораСНапрПо'!$AD142,'[1]Запрос к ф9 ЗаклДоговораСНапрПо'!$AB142,'[1]Запрос к ф9 ЗаклДоговораСНапрПо'!$M142)</f>
        <v>35/10кВ№ 1</v>
      </c>
    </row>
    <row r="145" spans="1:8" s="34" customFormat="1" ht="15" customHeight="1" x14ac:dyDescent="0.25">
      <c r="A145" s="27" t="s">
        <v>20</v>
      </c>
      <c r="B145" s="27">
        <f t="shared" si="2"/>
        <v>142</v>
      </c>
      <c r="C145" s="28" t="s">
        <v>246</v>
      </c>
      <c r="D145" s="29">
        <v>41502</v>
      </c>
      <c r="E145" s="30" t="s">
        <v>21</v>
      </c>
      <c r="F145" s="31">
        <v>15</v>
      </c>
      <c r="G145" s="32">
        <v>466.1</v>
      </c>
      <c r="H145" s="33" t="str">
        <f>CONCATENATE('[1]Запрос к ф9 ЗаклДоговораСНапрПо'!$AD143,'[1]Запрос к ф9 ЗаклДоговораСНапрПо'!$AB143,'[1]Запрос к ф9 ЗаклДоговораСНапрПо'!$M143)</f>
        <v>35/10кВ№ 1</v>
      </c>
    </row>
    <row r="146" spans="1:8" s="34" customFormat="1" ht="15" customHeight="1" x14ac:dyDescent="0.25">
      <c r="A146" s="27" t="s">
        <v>20</v>
      </c>
      <c r="B146" s="27">
        <f t="shared" si="2"/>
        <v>143</v>
      </c>
      <c r="C146" s="28" t="s">
        <v>245</v>
      </c>
      <c r="D146" s="29">
        <v>41498</v>
      </c>
      <c r="E146" s="30" t="s">
        <v>21</v>
      </c>
      <c r="F146" s="31">
        <v>15</v>
      </c>
      <c r="G146" s="32">
        <v>466.1</v>
      </c>
      <c r="H146" s="33" t="str">
        <f>CONCATENATE('[1]Запрос к ф9 ЗаклДоговораСНапрПо'!$AD144,'[1]Запрос к ф9 ЗаклДоговораСНапрПо'!$AB144,'[1]Запрос к ф9 ЗаклДоговораСНапрПо'!$M144)</f>
        <v>35/10кВ№ 1</v>
      </c>
    </row>
    <row r="147" spans="1:8" s="34" customFormat="1" ht="15" customHeight="1" x14ac:dyDescent="0.25">
      <c r="A147" s="27" t="s">
        <v>20</v>
      </c>
      <c r="B147" s="27">
        <f t="shared" si="2"/>
        <v>144</v>
      </c>
      <c r="C147" s="28" t="s">
        <v>244</v>
      </c>
      <c r="D147" s="29">
        <v>41506</v>
      </c>
      <c r="E147" s="30" t="s">
        <v>21</v>
      </c>
      <c r="F147" s="31">
        <v>15</v>
      </c>
      <c r="G147" s="32">
        <v>466.1</v>
      </c>
      <c r="H147" s="33" t="str">
        <f>CONCATENATE('[1]Запрос к ф9 ЗаклДоговораСНапрПо'!$AD145,'[1]Запрос к ф9 ЗаклДоговораСНапрПо'!$AB145,'[1]Запрос к ф9 ЗаклДоговораСНапрПо'!$M145)</f>
        <v>35/10кВ№ 1</v>
      </c>
    </row>
    <row r="148" spans="1:8" s="34" customFormat="1" ht="15" customHeight="1" x14ac:dyDescent="0.25">
      <c r="A148" s="27" t="s">
        <v>20</v>
      </c>
      <c r="B148" s="27">
        <f t="shared" si="2"/>
        <v>145</v>
      </c>
      <c r="C148" s="28" t="s">
        <v>296</v>
      </c>
      <c r="D148" s="29">
        <v>41515</v>
      </c>
      <c r="E148" s="30" t="s">
        <v>21</v>
      </c>
      <c r="F148" s="31">
        <v>5</v>
      </c>
      <c r="G148" s="32">
        <v>466.1</v>
      </c>
      <c r="H148" s="33" t="str">
        <f>CONCATENATE('[1]Запрос к ф9 ЗаклДоговораСНапрПо'!$AD146,'[1]Запрос к ф9 ЗаклДоговораСНапрПо'!$AB146,'[1]Запрос к ф9 ЗаклДоговораСНапрПо'!$M146)</f>
        <v>35/10/6кВ№ 16 (Суховерково)</v>
      </c>
    </row>
    <row r="149" spans="1:8" s="34" customFormat="1" ht="15" customHeight="1" x14ac:dyDescent="0.25">
      <c r="A149" s="27" t="s">
        <v>20</v>
      </c>
      <c r="B149" s="27">
        <f t="shared" si="2"/>
        <v>146</v>
      </c>
      <c r="C149" s="28" t="s">
        <v>288</v>
      </c>
      <c r="D149" s="29">
        <v>41495</v>
      </c>
      <c r="E149" s="30" t="s">
        <v>21</v>
      </c>
      <c r="F149" s="31">
        <v>15</v>
      </c>
      <c r="G149" s="32">
        <v>466.1</v>
      </c>
      <c r="H149" s="33" t="str">
        <f>CONCATENATE('[1]Запрос к ф9 ЗаклДоговораСНапрПо'!$AD147,'[1]Запрос к ф9 ЗаклДоговораСНапрПо'!$AB147,'[1]Запрос к ф9 ЗаклДоговораСНапрПо'!$M147)</f>
        <v>35/6кВ№ 10</v>
      </c>
    </row>
    <row r="150" spans="1:8" s="34" customFormat="1" ht="15" customHeight="1" x14ac:dyDescent="0.25">
      <c r="A150" s="27" t="s">
        <v>20</v>
      </c>
      <c r="B150" s="27">
        <f t="shared" si="2"/>
        <v>147</v>
      </c>
      <c r="C150" s="28" t="s">
        <v>238</v>
      </c>
      <c r="D150" s="29">
        <v>41508</v>
      </c>
      <c r="E150" s="30" t="s">
        <v>21</v>
      </c>
      <c r="F150" s="31">
        <v>15</v>
      </c>
      <c r="G150" s="32">
        <v>466.1</v>
      </c>
      <c r="H150" s="33" t="str">
        <f>CONCATENATE('[1]Запрос к ф9 ЗаклДоговораСНапрПо'!$AD148,'[1]Запрос к ф9 ЗаклДоговораСНапрПо'!$AB148,'[1]Запрос к ф9 ЗаклДоговораСНапрПо'!$M148)</f>
        <v>35/10кВ№ 1</v>
      </c>
    </row>
    <row r="151" spans="1:8" s="34" customFormat="1" ht="15" customHeight="1" x14ac:dyDescent="0.25">
      <c r="A151" s="27" t="s">
        <v>20</v>
      </c>
      <c r="B151" s="27">
        <f t="shared" si="2"/>
        <v>148</v>
      </c>
      <c r="C151" s="28" t="s">
        <v>335</v>
      </c>
      <c r="D151" s="29">
        <v>41508</v>
      </c>
      <c r="E151" s="30" t="s">
        <v>21</v>
      </c>
      <c r="F151" s="31">
        <v>15</v>
      </c>
      <c r="G151" s="32">
        <v>466.1</v>
      </c>
      <c r="H151" s="33" t="str">
        <f>CONCATENATE('[1]Запрос к ф9 ЗаклДоговораСНапрПо'!$AD149,'[1]Запрос к ф9 ЗаклДоговораСНапрПо'!$AB149,'[1]Запрос к ф9 ЗаклДоговораСНапрПо'!$M149)</f>
        <v>35/6кВБелый городок 35</v>
      </c>
    </row>
    <row r="152" spans="1:8" s="34" customFormat="1" ht="15" customHeight="1" x14ac:dyDescent="0.25">
      <c r="A152" s="27" t="s">
        <v>20</v>
      </c>
      <c r="B152" s="27">
        <f t="shared" si="2"/>
        <v>149</v>
      </c>
      <c r="C152" s="28" t="s">
        <v>241</v>
      </c>
      <c r="D152" s="29">
        <v>41513</v>
      </c>
      <c r="E152" s="30" t="s">
        <v>21</v>
      </c>
      <c r="F152" s="31">
        <v>15</v>
      </c>
      <c r="G152" s="32">
        <v>466.1</v>
      </c>
      <c r="H152" s="33" t="str">
        <f>CONCATENATE('[1]Запрос к ф9 ЗаклДоговораСНапрПо'!$AD150,'[1]Запрос к ф9 ЗаклДоговораСНапрПо'!$AB150,'[1]Запрос к ф9 ЗаклДоговораСНапрПо'!$M150)</f>
        <v>35/10кВ№ 1</v>
      </c>
    </row>
    <row r="153" spans="1:8" s="34" customFormat="1" ht="15" customHeight="1" x14ac:dyDescent="0.25">
      <c r="A153" s="27" t="s">
        <v>20</v>
      </c>
      <c r="B153" s="27">
        <f t="shared" si="2"/>
        <v>150</v>
      </c>
      <c r="C153" s="28" t="s">
        <v>242</v>
      </c>
      <c r="D153" s="29">
        <v>41487</v>
      </c>
      <c r="E153" s="30" t="s">
        <v>21</v>
      </c>
      <c r="F153" s="31">
        <v>15</v>
      </c>
      <c r="G153" s="32">
        <v>466.1</v>
      </c>
      <c r="H153" s="33" t="str">
        <f>CONCATENATE('[1]Запрос к ф9 ЗаклДоговораСНапрПо'!$AD151,'[1]Запрос к ф9 ЗаклДоговораСНапрПо'!$AB151,'[1]Запрос к ф9 ЗаклДоговораСНапрПо'!$M151)</f>
        <v>35/10кВ№ 1</v>
      </c>
    </row>
    <row r="154" spans="1:8" s="34" customFormat="1" ht="15" customHeight="1" x14ac:dyDescent="0.25">
      <c r="A154" s="27" t="s">
        <v>20</v>
      </c>
      <c r="B154" s="27">
        <f t="shared" si="2"/>
        <v>151</v>
      </c>
      <c r="C154" s="28" t="s">
        <v>240</v>
      </c>
      <c r="D154" s="29">
        <v>41514</v>
      </c>
      <c r="E154" s="30" t="s">
        <v>21</v>
      </c>
      <c r="F154" s="31">
        <v>15</v>
      </c>
      <c r="G154" s="32">
        <v>466.1</v>
      </c>
      <c r="H154" s="33" t="str">
        <f>CONCATENATE('[1]Запрос к ф9 ЗаклДоговораСНапрПо'!$AD152,'[1]Запрос к ф9 ЗаклДоговораСНапрПо'!$AB152,'[1]Запрос к ф9 ЗаклДоговораСНапрПо'!$M152)</f>
        <v>35/10кВ№ 1</v>
      </c>
    </row>
    <row r="155" spans="1:8" s="34" customFormat="1" ht="15" customHeight="1" x14ac:dyDescent="0.25">
      <c r="A155" s="27" t="s">
        <v>20</v>
      </c>
      <c r="B155" s="27">
        <f t="shared" si="2"/>
        <v>152</v>
      </c>
      <c r="C155" s="28" t="s">
        <v>234</v>
      </c>
      <c r="D155" s="29">
        <v>41505</v>
      </c>
      <c r="E155" s="30" t="s">
        <v>21</v>
      </c>
      <c r="F155" s="31">
        <v>15</v>
      </c>
      <c r="G155" s="32">
        <v>466.1</v>
      </c>
      <c r="H155" s="33" t="str">
        <f>CONCATENATE('[1]Запрос к ф9 ЗаклДоговораСНапрПо'!$AD153,'[1]Запрос к ф9 ЗаклДоговораСНапрПо'!$AB153,'[1]Запрос к ф9 ЗаклДоговораСНапрПо'!$M153)</f>
        <v>35/10кВ№ 1</v>
      </c>
    </row>
    <row r="156" spans="1:8" s="34" customFormat="1" ht="15" customHeight="1" x14ac:dyDescent="0.25">
      <c r="A156" s="27" t="s">
        <v>20</v>
      </c>
      <c r="B156" s="27">
        <f t="shared" si="2"/>
        <v>153</v>
      </c>
      <c r="C156" s="28" t="s">
        <v>232</v>
      </c>
      <c r="D156" s="29">
        <v>41498</v>
      </c>
      <c r="E156" s="30" t="s">
        <v>21</v>
      </c>
      <c r="F156" s="31">
        <v>15</v>
      </c>
      <c r="G156" s="32">
        <v>466.1</v>
      </c>
      <c r="H156" s="33" t="str">
        <f>CONCATENATE('[1]Запрос к ф9 ЗаклДоговораСНапрПо'!$AD154,'[1]Запрос к ф9 ЗаклДоговораСНапрПо'!$AB154,'[1]Запрос к ф9 ЗаклДоговораСНапрПо'!$M154)</f>
        <v>35/10кВ№ 1</v>
      </c>
    </row>
    <row r="157" spans="1:8" s="34" customFormat="1" ht="15" customHeight="1" x14ac:dyDescent="0.25">
      <c r="A157" s="27" t="s">
        <v>20</v>
      </c>
      <c r="B157" s="27">
        <f t="shared" si="2"/>
        <v>154</v>
      </c>
      <c r="C157" s="28" t="s">
        <v>231</v>
      </c>
      <c r="D157" s="29">
        <v>41487</v>
      </c>
      <c r="E157" s="30" t="s">
        <v>21</v>
      </c>
      <c r="F157" s="31">
        <v>15</v>
      </c>
      <c r="G157" s="32">
        <v>466.1</v>
      </c>
      <c r="H157" s="33" t="str">
        <f>CONCATENATE('[1]Запрос к ф9 ЗаклДоговораСНапрПо'!$AD155,'[1]Запрос к ф9 ЗаклДоговораСНапрПо'!$AB155,'[1]Запрос к ф9 ЗаклДоговораСНапрПо'!$M155)</f>
        <v>35/10кВ№ 1</v>
      </c>
    </row>
    <row r="158" spans="1:8" s="34" customFormat="1" ht="15" customHeight="1" x14ac:dyDescent="0.25">
      <c r="A158" s="27" t="s">
        <v>20</v>
      </c>
      <c r="B158" s="27">
        <f t="shared" si="2"/>
        <v>155</v>
      </c>
      <c r="C158" s="28" t="s">
        <v>235</v>
      </c>
      <c r="D158" s="29">
        <v>41494</v>
      </c>
      <c r="E158" s="30" t="s">
        <v>21</v>
      </c>
      <c r="F158" s="31">
        <v>15</v>
      </c>
      <c r="G158" s="32">
        <v>466.1</v>
      </c>
      <c r="H158" s="33" t="str">
        <f>CONCATENATE('[1]Запрос к ф9 ЗаклДоговораСНапрПо'!$AD156,'[1]Запрос к ф9 ЗаклДоговораСНапрПо'!$AB156,'[1]Запрос к ф9 ЗаклДоговораСНапрПо'!$M156)</f>
        <v>35/10кВ№ 1</v>
      </c>
    </row>
    <row r="159" spans="1:8" s="34" customFormat="1" ht="15" customHeight="1" x14ac:dyDescent="0.25">
      <c r="A159" s="27" t="s">
        <v>20</v>
      </c>
      <c r="B159" s="27">
        <f t="shared" si="2"/>
        <v>156</v>
      </c>
      <c r="C159" s="28" t="s">
        <v>228</v>
      </c>
      <c r="D159" s="29">
        <v>41509</v>
      </c>
      <c r="E159" s="30" t="s">
        <v>21</v>
      </c>
      <c r="F159" s="31">
        <v>15</v>
      </c>
      <c r="G159" s="32">
        <v>466.1</v>
      </c>
      <c r="H159" s="33" t="str">
        <f>CONCATENATE('[1]Запрос к ф9 ЗаклДоговораСНапрПо'!$AD157,'[1]Запрос к ф9 ЗаклДоговораСНапрПо'!$AB157,'[1]Запрос к ф9 ЗаклДоговораСНапрПо'!$M157)</f>
        <v>35/10кВ№ 1</v>
      </c>
    </row>
    <row r="160" spans="1:8" s="34" customFormat="1" ht="15" customHeight="1" x14ac:dyDescent="0.25">
      <c r="A160" s="27" t="s">
        <v>20</v>
      </c>
      <c r="B160" s="27">
        <f t="shared" si="2"/>
        <v>157</v>
      </c>
      <c r="C160" s="28" t="s">
        <v>237</v>
      </c>
      <c r="D160" s="29">
        <v>41516</v>
      </c>
      <c r="E160" s="30" t="s">
        <v>21</v>
      </c>
      <c r="F160" s="31">
        <v>15</v>
      </c>
      <c r="G160" s="32">
        <v>466.1</v>
      </c>
      <c r="H160" s="33" t="str">
        <f>CONCATENATE('[1]Запрос к ф9 ЗаклДоговораСНапрПо'!$AD158,'[1]Запрос к ф9 ЗаклДоговораСНапрПо'!$AB158,'[1]Запрос к ф9 ЗаклДоговораСНапрПо'!$M158)</f>
        <v>35/10кВ№ 1</v>
      </c>
    </row>
    <row r="161" spans="1:8" s="34" customFormat="1" ht="15" customHeight="1" x14ac:dyDescent="0.25">
      <c r="A161" s="27" t="s">
        <v>20</v>
      </c>
      <c r="B161" s="27">
        <f t="shared" si="2"/>
        <v>158</v>
      </c>
      <c r="C161" s="28" t="s">
        <v>677</v>
      </c>
      <c r="D161" s="29">
        <v>41516</v>
      </c>
      <c r="E161" s="30" t="s">
        <v>21</v>
      </c>
      <c r="F161" s="31">
        <v>5</v>
      </c>
      <c r="G161" s="32">
        <v>466.1</v>
      </c>
      <c r="H161" s="33" t="str">
        <f>CONCATENATE('[1]Запрос к ф9 ЗаклДоговораСНапрПо'!$AD159,'[1]Запрос к ф9 ЗаклДоговораСНапрПо'!$AB159,'[1]Запрос к ф9 ЗаклДоговораСНапрПо'!$M159)</f>
        <v>110/35/10кВПоплавинец</v>
      </c>
    </row>
    <row r="162" spans="1:8" s="34" customFormat="1" ht="15" customHeight="1" x14ac:dyDescent="0.25">
      <c r="A162" s="27" t="s">
        <v>20</v>
      </c>
      <c r="B162" s="27">
        <f t="shared" si="2"/>
        <v>159</v>
      </c>
      <c r="C162" s="28" t="s">
        <v>743</v>
      </c>
      <c r="D162" s="29">
        <v>41498</v>
      </c>
      <c r="E162" s="30" t="s">
        <v>21</v>
      </c>
      <c r="F162" s="31">
        <v>10</v>
      </c>
      <c r="G162" s="32">
        <v>466.1</v>
      </c>
      <c r="H162" s="33" t="str">
        <f>CONCATENATE('[1]Запрос к ф9 ЗаклДоговораСНапрПо'!$AD160,'[1]Запрос к ф9 ЗаклДоговораСНапрПо'!$AB160,'[1]Запрос к ф9 ЗаклДоговораСНапрПо'!$M160)</f>
        <v>35/10кВСелихово Кон.35/10</v>
      </c>
    </row>
    <row r="163" spans="1:8" s="34" customFormat="1" ht="15" customHeight="1" x14ac:dyDescent="0.25">
      <c r="A163" s="27" t="s">
        <v>20</v>
      </c>
      <c r="B163" s="27">
        <f t="shared" si="2"/>
        <v>160</v>
      </c>
      <c r="C163" s="28" t="s">
        <v>394</v>
      </c>
      <c r="D163" s="29">
        <v>41491</v>
      </c>
      <c r="E163" s="30" t="s">
        <v>21</v>
      </c>
      <c r="F163" s="31">
        <v>12</v>
      </c>
      <c r="G163" s="32">
        <v>466.1</v>
      </c>
      <c r="H163" s="33" t="str">
        <f>CONCATENATE('[1]Запрос к ф9 ЗаклДоговораСНапрПо'!$AD161,'[1]Запрос к ф9 ЗаклДоговораСНапрПо'!$AB161,'[1]Запрос к ф9 ЗаклДоговораСНапрПо'!$M161)</f>
        <v>35/6кВГородок</v>
      </c>
    </row>
    <row r="164" spans="1:8" s="34" customFormat="1" ht="15" customHeight="1" x14ac:dyDescent="0.25">
      <c r="A164" s="27" t="s">
        <v>20</v>
      </c>
      <c r="B164" s="27">
        <f t="shared" si="2"/>
        <v>161</v>
      </c>
      <c r="C164" s="28" t="s">
        <v>830</v>
      </c>
      <c r="D164" s="29">
        <v>41488</v>
      </c>
      <c r="E164" s="30" t="s">
        <v>21</v>
      </c>
      <c r="F164" s="31">
        <v>100</v>
      </c>
      <c r="G164" s="32">
        <v>78417</v>
      </c>
      <c r="H164" s="33" t="str">
        <f>CONCATENATE('[1]Запрос к ф9 ЗаклДоговораСНапрПо'!$AD162,'[1]Запрос к ф9 ЗаклДоговораСНапрПо'!$AB162,'[1]Запрос к ф9 ЗаклДоговораСНапрПо'!$M162)</f>
        <v>110/35/10кВЮжная</v>
      </c>
    </row>
    <row r="165" spans="1:8" s="34" customFormat="1" ht="15" customHeight="1" x14ac:dyDescent="0.25">
      <c r="A165" s="27" t="s">
        <v>20</v>
      </c>
      <c r="B165" s="27">
        <f t="shared" si="2"/>
        <v>162</v>
      </c>
      <c r="C165" s="28" t="s">
        <v>726</v>
      </c>
      <c r="D165" s="29">
        <v>41488</v>
      </c>
      <c r="E165" s="30" t="s">
        <v>22</v>
      </c>
      <c r="F165" s="31">
        <v>130</v>
      </c>
      <c r="G165" s="32">
        <v>101942.1</v>
      </c>
      <c r="H165" s="33" t="str">
        <f>CONCATENATE('[1]Запрос к ф9 ЗаклДоговораСНапрПо'!$AD163,'[1]Запрос к ф9 ЗаклДоговораСНапрПо'!$AB163,'[1]Запрос к ф9 ЗаклДоговораСНапрПо'!$M163)</f>
        <v>110/35/10кВСеверная</v>
      </c>
    </row>
    <row r="166" spans="1:8" s="34" customFormat="1" ht="15" customHeight="1" x14ac:dyDescent="0.25">
      <c r="A166" s="27" t="s">
        <v>20</v>
      </c>
      <c r="B166" s="27">
        <f t="shared" si="2"/>
        <v>163</v>
      </c>
      <c r="C166" s="28" t="s">
        <v>468</v>
      </c>
      <c r="D166" s="29">
        <v>41488</v>
      </c>
      <c r="E166" s="30" t="s">
        <v>21</v>
      </c>
      <c r="F166" s="31">
        <v>5.5</v>
      </c>
      <c r="G166" s="32">
        <v>466.1</v>
      </c>
      <c r="H166" s="33" t="str">
        <f>CONCATENATE('[1]Запрос к ф9 ЗаклДоговораСНапрПо'!$AD164,'[1]Запрос к ф9 ЗаклДоговораСНапрПо'!$AB164,'[1]Запрос к ф9 ЗаклДоговораСНапрПо'!$M164)</f>
        <v>35/6кВКаликино</v>
      </c>
    </row>
    <row r="167" spans="1:8" s="34" customFormat="1" ht="15" customHeight="1" x14ac:dyDescent="0.25">
      <c r="A167" s="27" t="s">
        <v>20</v>
      </c>
      <c r="B167" s="27">
        <f t="shared" si="2"/>
        <v>164</v>
      </c>
      <c r="C167" s="28" t="s">
        <v>794</v>
      </c>
      <c r="D167" s="29">
        <v>41488</v>
      </c>
      <c r="E167" s="30" t="s">
        <v>21</v>
      </c>
      <c r="F167" s="31">
        <v>15</v>
      </c>
      <c r="G167" s="32">
        <v>466.1</v>
      </c>
      <c r="H167" s="33" t="str">
        <f>CONCATENATE('[1]Запрос к ф9 ЗаклДоговораСНапрПо'!$AD165,'[1]Запрос к ф9 ЗаклДоговораСНапрПо'!$AB165,'[1]Запрос к ф9 ЗаклДоговораСНапрПо'!$M165)</f>
        <v>35/10кВТургиново</v>
      </c>
    </row>
    <row r="168" spans="1:8" s="34" customFormat="1" ht="15" customHeight="1" x14ac:dyDescent="0.25">
      <c r="A168" s="27" t="s">
        <v>20</v>
      </c>
      <c r="B168" s="27">
        <f t="shared" si="2"/>
        <v>165</v>
      </c>
      <c r="C168" s="28" t="s">
        <v>825</v>
      </c>
      <c r="D168" s="29">
        <v>41498</v>
      </c>
      <c r="E168" s="30" t="s">
        <v>21</v>
      </c>
      <c r="F168" s="31">
        <v>15</v>
      </c>
      <c r="G168" s="32">
        <v>466.1</v>
      </c>
      <c r="H168" s="33" t="str">
        <f>CONCATENATE('[1]Запрос к ф9 ЗаклДоговораСНапрПо'!$AD166,'[1]Запрос к ф9 ЗаклДоговораСНапрПо'!$AB166,'[1]Запрос к ф9 ЗаклДоговораСНапрПо'!$M166)</f>
        <v>35/10кВЭммаус</v>
      </c>
    </row>
    <row r="169" spans="1:8" s="34" customFormat="1" ht="15" customHeight="1" x14ac:dyDescent="0.25">
      <c r="A169" s="27" t="s">
        <v>20</v>
      </c>
      <c r="B169" s="27">
        <f t="shared" si="2"/>
        <v>166</v>
      </c>
      <c r="C169" s="28" t="s">
        <v>608</v>
      </c>
      <c r="D169" s="29">
        <v>41487</v>
      </c>
      <c r="E169" s="30" t="s">
        <v>21</v>
      </c>
      <c r="F169" s="31">
        <v>15</v>
      </c>
      <c r="G169" s="32">
        <v>466.1</v>
      </c>
      <c r="H169" s="33" t="str">
        <f>CONCATENATE('[1]Запрос к ф9 ЗаклДоговораСНапрПо'!$AD167,'[1]Запрос к ф9 ЗаклДоговораСНапрПо'!$AB167,'[1]Запрос к ф9 ЗаклДоговораСНапрПо'!$M167)</f>
        <v>35/10кВМокшино</v>
      </c>
    </row>
    <row r="170" spans="1:8" s="34" customFormat="1" ht="15" customHeight="1" x14ac:dyDescent="0.25">
      <c r="A170" s="27" t="s">
        <v>20</v>
      </c>
      <c r="B170" s="27">
        <f t="shared" si="2"/>
        <v>167</v>
      </c>
      <c r="C170" s="28" t="s">
        <v>400</v>
      </c>
      <c r="D170" s="29">
        <v>41501</v>
      </c>
      <c r="E170" s="30" t="s">
        <v>21</v>
      </c>
      <c r="F170" s="31">
        <v>15</v>
      </c>
      <c r="G170" s="32">
        <v>466.1</v>
      </c>
      <c r="H170" s="33" t="str">
        <f>CONCATENATE('[1]Запрос к ф9 ЗаклДоговораСНапрПо'!$AD168,'[1]Запрос к ф9 ЗаклДоговораСНапрПо'!$AB168,'[1]Запрос к ф9 ЗаклДоговораСНапрПо'!$M168)</f>
        <v>35/10кВГришкино</v>
      </c>
    </row>
    <row r="171" spans="1:8" s="34" customFormat="1" ht="15" customHeight="1" x14ac:dyDescent="0.25">
      <c r="A171" s="27" t="s">
        <v>20</v>
      </c>
      <c r="B171" s="27">
        <f t="shared" si="2"/>
        <v>168</v>
      </c>
      <c r="C171" s="28" t="s">
        <v>499</v>
      </c>
      <c r="D171" s="29">
        <v>41501</v>
      </c>
      <c r="E171" s="30" t="s">
        <v>21</v>
      </c>
      <c r="F171" s="31">
        <v>5</v>
      </c>
      <c r="G171" s="32">
        <v>466.1</v>
      </c>
      <c r="H171" s="33" t="str">
        <f>CONCATENATE('[1]Запрос к ф9 ЗаклДоговораСНапрПо'!$AD169,'[1]Запрос к ф9 ЗаклДоговораСНапрПо'!$AB169,'[1]Запрос к ф9 ЗаклДоговораСНапрПо'!$M169)</f>
        <v>35/6кВКрасный луч</v>
      </c>
    </row>
    <row r="172" spans="1:8" s="34" customFormat="1" ht="15" customHeight="1" x14ac:dyDescent="0.25">
      <c r="A172" s="27" t="s">
        <v>20</v>
      </c>
      <c r="B172" s="27">
        <f t="shared" si="2"/>
        <v>169</v>
      </c>
      <c r="C172" s="28" t="s">
        <v>399</v>
      </c>
      <c r="D172" s="29">
        <v>41506</v>
      </c>
      <c r="E172" s="30" t="s">
        <v>21</v>
      </c>
      <c r="F172" s="31">
        <v>10</v>
      </c>
      <c r="G172" s="32">
        <v>466.1</v>
      </c>
      <c r="H172" s="33" t="str">
        <f>CONCATENATE('[1]Запрос к ф9 ЗаклДоговораСНапрПо'!$AD170,'[1]Запрос к ф9 ЗаклДоговораСНапрПо'!$AB170,'[1]Запрос к ф9 ЗаклДоговораСНапрПо'!$M170)</f>
        <v>35/10кВГришкино</v>
      </c>
    </row>
    <row r="173" spans="1:8" s="34" customFormat="1" ht="15" customHeight="1" x14ac:dyDescent="0.25">
      <c r="A173" s="27" t="s">
        <v>20</v>
      </c>
      <c r="B173" s="27">
        <f t="shared" si="2"/>
        <v>170</v>
      </c>
      <c r="C173" s="28" t="s">
        <v>792</v>
      </c>
      <c r="D173" s="29">
        <v>41501</v>
      </c>
      <c r="E173" s="30" t="s">
        <v>21</v>
      </c>
      <c r="F173" s="31">
        <v>15</v>
      </c>
      <c r="G173" s="32">
        <v>466.1</v>
      </c>
      <c r="H173" s="33" t="str">
        <f>CONCATENATE('[1]Запрос к ф9 ЗаклДоговораСНапрПо'!$AD171,'[1]Запрос к ф9 ЗаклДоговораСНапрПо'!$AB171,'[1]Запрос к ф9 ЗаклДоговораСНапрПо'!$M171)</f>
        <v>35/10кВТургиново</v>
      </c>
    </row>
    <row r="174" spans="1:8" s="34" customFormat="1" ht="15" customHeight="1" x14ac:dyDescent="0.25">
      <c r="A174" s="27" t="s">
        <v>20</v>
      </c>
      <c r="B174" s="27">
        <f t="shared" si="2"/>
        <v>171</v>
      </c>
      <c r="C174" s="28" t="s">
        <v>831</v>
      </c>
      <c r="D174" s="29">
        <v>41501</v>
      </c>
      <c r="E174" s="30" t="s">
        <v>21</v>
      </c>
      <c r="F174" s="31">
        <v>15</v>
      </c>
      <c r="G174" s="32">
        <v>466.1</v>
      </c>
      <c r="H174" s="33" t="str">
        <f>CONCATENATE('[1]Запрос к ф9 ЗаклДоговораСНапрПо'!$AD172,'[1]Запрос к ф9 ЗаклДоговораСНапрПо'!$AB172,'[1]Запрос к ф9 ЗаклДоговораСНапрПо'!$M172)</f>
        <v>35/10кВЮрьево-Девичье</v>
      </c>
    </row>
    <row r="175" spans="1:8" s="34" customFormat="1" ht="15" customHeight="1" x14ac:dyDescent="0.25">
      <c r="A175" s="27" t="s">
        <v>20</v>
      </c>
      <c r="B175" s="27">
        <f t="shared" si="2"/>
        <v>172</v>
      </c>
      <c r="C175" s="28" t="s">
        <v>764</v>
      </c>
      <c r="D175" s="29">
        <v>41502</v>
      </c>
      <c r="E175" s="30" t="s">
        <v>21</v>
      </c>
      <c r="F175" s="31">
        <v>15</v>
      </c>
      <c r="G175" s="32">
        <v>466.1</v>
      </c>
      <c r="H175" s="33" t="str">
        <f>CONCATENATE('[1]Запрос к ф9 ЗаклДоговораСНапрПо'!$AD173,'[1]Запрос к ф9 ЗаклДоговораСНапрПо'!$AB173,'[1]Запрос к ф9 ЗаклДоговораСНапрПо'!$M173)</f>
        <v>35/6кВСтекловолокно</v>
      </c>
    </row>
    <row r="176" spans="1:8" s="34" customFormat="1" ht="15" customHeight="1" x14ac:dyDescent="0.25">
      <c r="A176" s="27" t="s">
        <v>20</v>
      </c>
      <c r="B176" s="27">
        <f t="shared" si="2"/>
        <v>173</v>
      </c>
      <c r="C176" s="28" t="s">
        <v>823</v>
      </c>
      <c r="D176" s="29">
        <v>41514</v>
      </c>
      <c r="E176" s="30" t="s">
        <v>21</v>
      </c>
      <c r="F176" s="31">
        <v>5</v>
      </c>
      <c r="G176" s="32">
        <v>466.1</v>
      </c>
      <c r="H176" s="33" t="str">
        <f>CONCATENATE('[1]Запрос к ф9 ЗаклДоговораСНапрПо'!$AD174,'[1]Запрос к ф9 ЗаклДоговораСНапрПо'!$AB174,'[1]Запрос к ф9 ЗаклДоговораСНапрПо'!$M174)</f>
        <v>35/10кВЭммаус</v>
      </c>
    </row>
    <row r="177" spans="1:8" s="34" customFormat="1" ht="15" customHeight="1" x14ac:dyDescent="0.25">
      <c r="A177" s="27" t="s">
        <v>20</v>
      </c>
      <c r="B177" s="27">
        <f t="shared" si="2"/>
        <v>174</v>
      </c>
      <c r="C177" s="28" t="s">
        <v>204</v>
      </c>
      <c r="D177" s="29">
        <v>41514</v>
      </c>
      <c r="E177" s="30" t="s">
        <v>21</v>
      </c>
      <c r="F177" s="31">
        <v>15</v>
      </c>
      <c r="G177" s="32">
        <v>466.1</v>
      </c>
      <c r="H177" s="33" t="str">
        <f>CONCATENATE('[1]Запрос к ф9 ЗаклДоговораСНапрПо'!$AD175,'[1]Запрос к ф9 ЗаклДоговораСНапрПо'!$AB175,'[1]Запрос к ф9 ЗаклДоговораСНапрПо'!$M175)</f>
        <v>35/10кВ№ 1</v>
      </c>
    </row>
    <row r="178" spans="1:8" s="34" customFormat="1" ht="15" customHeight="1" x14ac:dyDescent="0.25">
      <c r="A178" s="27" t="s">
        <v>20</v>
      </c>
      <c r="B178" s="27">
        <f t="shared" si="2"/>
        <v>175</v>
      </c>
      <c r="C178" s="28" t="s">
        <v>398</v>
      </c>
      <c r="D178" s="29">
        <v>41495</v>
      </c>
      <c r="E178" s="30" t="s">
        <v>21</v>
      </c>
      <c r="F178" s="31">
        <v>12</v>
      </c>
      <c r="G178" s="32">
        <v>466.1</v>
      </c>
      <c r="H178" s="33" t="str">
        <f>CONCATENATE('[1]Запрос к ф9 ЗаклДоговораСНапрПо'!$AD176,'[1]Запрос к ф9 ЗаклДоговораСНапрПо'!$AB176,'[1]Запрос к ф9 ЗаклДоговораСНапрПо'!$M176)</f>
        <v>35/10кВГришкино</v>
      </c>
    </row>
    <row r="179" spans="1:8" s="34" customFormat="1" ht="15" customHeight="1" x14ac:dyDescent="0.25">
      <c r="A179" s="27" t="s">
        <v>20</v>
      </c>
      <c r="B179" s="27">
        <f t="shared" si="2"/>
        <v>176</v>
      </c>
      <c r="C179" s="28" t="s">
        <v>824</v>
      </c>
      <c r="D179" s="29">
        <v>41495</v>
      </c>
      <c r="E179" s="30" t="s">
        <v>21</v>
      </c>
      <c r="F179" s="31">
        <v>15</v>
      </c>
      <c r="G179" s="32">
        <v>466.1</v>
      </c>
      <c r="H179" s="33" t="str">
        <f>CONCATENATE('[1]Запрос к ф9 ЗаклДоговораСНапрПо'!$AD177,'[1]Запрос к ф9 ЗаклДоговораСНапрПо'!$AB177,'[1]Запрос к ф9 ЗаклДоговораСНапрПо'!$M177)</f>
        <v>35/10кВЭммаус</v>
      </c>
    </row>
    <row r="180" spans="1:8" s="34" customFormat="1" ht="15" customHeight="1" x14ac:dyDescent="0.25">
      <c r="A180" s="27" t="s">
        <v>20</v>
      </c>
      <c r="B180" s="27">
        <f t="shared" si="2"/>
        <v>177</v>
      </c>
      <c r="C180" s="28" t="s">
        <v>305</v>
      </c>
      <c r="D180" s="29">
        <v>41495</v>
      </c>
      <c r="E180" s="30" t="s">
        <v>21</v>
      </c>
      <c r="F180" s="31">
        <v>15</v>
      </c>
      <c r="G180" s="32">
        <v>466.1</v>
      </c>
      <c r="H180" s="33" t="str">
        <f>CONCATENATE('[1]Запрос к ф9 ЗаклДоговораСНапрПо'!$AD178,'[1]Запрос к ф9 ЗаклДоговораСНапрПо'!$AB178,'[1]Запрос к ф9 ЗаклДоговораСНапрПо'!$M178)</f>
        <v>35/10/6кВ№ 9</v>
      </c>
    </row>
    <row r="181" spans="1:8" s="34" customFormat="1" ht="15" customHeight="1" x14ac:dyDescent="0.25">
      <c r="A181" s="27" t="s">
        <v>20</v>
      </c>
      <c r="B181" s="27">
        <f t="shared" si="2"/>
        <v>178</v>
      </c>
      <c r="C181" s="28" t="s">
        <v>695</v>
      </c>
      <c r="D181" s="29">
        <v>41512</v>
      </c>
      <c r="E181" s="30" t="s">
        <v>21</v>
      </c>
      <c r="F181" s="31">
        <v>10</v>
      </c>
      <c r="G181" s="32">
        <v>466.1</v>
      </c>
      <c r="H181" s="33" t="str">
        <f>CONCATENATE('[1]Запрос к ф9 ЗаклДоговораСНапрПо'!$AD179,'[1]Запрос к ф9 ЗаклДоговораСНапрПо'!$AB179,'[1]Запрос к ф9 ЗаклДоговораСНапрПо'!$M179)</f>
        <v>110/35/10кВРамешки</v>
      </c>
    </row>
    <row r="182" spans="1:8" s="34" customFormat="1" ht="15" customHeight="1" x14ac:dyDescent="0.25">
      <c r="A182" s="27" t="s">
        <v>20</v>
      </c>
      <c r="B182" s="27">
        <f t="shared" si="2"/>
        <v>179</v>
      </c>
      <c r="C182" s="28" t="s">
        <v>377</v>
      </c>
      <c r="D182" s="29">
        <v>41494</v>
      </c>
      <c r="E182" s="30" t="s">
        <v>21</v>
      </c>
      <c r="F182" s="31">
        <v>15</v>
      </c>
      <c r="G182" s="32">
        <v>466.1</v>
      </c>
      <c r="H182" s="33" t="str">
        <f>CONCATENATE('[1]Запрос к ф9 ЗаклДоговораСНапрПо'!$AD180,'[1]Запрос к ф9 ЗаклДоговораСНапрПо'!$AB180,'[1]Запрос к ф9 ЗаклДоговораСНапрПо'!$M180)</f>
        <v>110/35/10кВВыползово</v>
      </c>
    </row>
    <row r="183" spans="1:8" s="34" customFormat="1" ht="15" customHeight="1" x14ac:dyDescent="0.25">
      <c r="A183" s="27" t="s">
        <v>20</v>
      </c>
      <c r="B183" s="27">
        <f t="shared" si="2"/>
        <v>180</v>
      </c>
      <c r="C183" s="28" t="s">
        <v>402</v>
      </c>
      <c r="D183" s="29">
        <v>41500</v>
      </c>
      <c r="E183" s="30" t="s">
        <v>21</v>
      </c>
      <c r="F183" s="31">
        <v>15</v>
      </c>
      <c r="G183" s="32">
        <v>466.1</v>
      </c>
      <c r="H183" s="33" t="str">
        <f>CONCATENATE('[1]Запрос к ф9 ЗаклДоговораСНапрПо'!$AD181,'[1]Запрос к ф9 ЗаклДоговораСНапрПо'!$AB181,'[1]Запрос к ф9 ЗаклДоговораСНапрПо'!$M181)</f>
        <v>35/10кВГришкино</v>
      </c>
    </row>
    <row r="184" spans="1:8" s="34" customFormat="1" ht="15" customHeight="1" x14ac:dyDescent="0.25">
      <c r="A184" s="27" t="s">
        <v>20</v>
      </c>
      <c r="B184" s="27">
        <f t="shared" si="2"/>
        <v>181</v>
      </c>
      <c r="C184" s="28" t="s">
        <v>378</v>
      </c>
      <c r="D184" s="29">
        <v>41515</v>
      </c>
      <c r="E184" s="30" t="s">
        <v>21</v>
      </c>
      <c r="F184" s="31">
        <v>15</v>
      </c>
      <c r="G184" s="32">
        <v>466.1</v>
      </c>
      <c r="H184" s="33" t="str">
        <f>CONCATENATE('[1]Запрос к ф9 ЗаклДоговораСНапрПо'!$AD182,'[1]Запрос к ф9 ЗаклДоговораСНапрПо'!$AB182,'[1]Запрос к ф9 ЗаклДоговораСНапрПо'!$M182)</f>
        <v>110/35/10кВВыползово</v>
      </c>
    </row>
    <row r="185" spans="1:8" s="34" customFormat="1" ht="15" customHeight="1" x14ac:dyDescent="0.25">
      <c r="A185" s="27" t="s">
        <v>20</v>
      </c>
      <c r="B185" s="27">
        <f t="shared" si="2"/>
        <v>182</v>
      </c>
      <c r="C185" s="28" t="s">
        <v>376</v>
      </c>
      <c r="D185" s="29">
        <v>41488</v>
      </c>
      <c r="E185" s="30" t="s">
        <v>21</v>
      </c>
      <c r="F185" s="31">
        <v>15</v>
      </c>
      <c r="G185" s="32">
        <v>466.1</v>
      </c>
      <c r="H185" s="33" t="str">
        <f>CONCATENATE('[1]Запрос к ф9 ЗаклДоговораСНапрПо'!$AD183,'[1]Запрос к ф9 ЗаклДоговораСНапрПо'!$AB183,'[1]Запрос к ф9 ЗаклДоговораСНапрПо'!$M183)</f>
        <v>110/35/10кВВыползово</v>
      </c>
    </row>
    <row r="186" spans="1:8" s="34" customFormat="1" ht="15" customHeight="1" x14ac:dyDescent="0.25">
      <c r="A186" s="27" t="s">
        <v>20</v>
      </c>
      <c r="B186" s="27">
        <f t="shared" si="2"/>
        <v>183</v>
      </c>
      <c r="C186" s="28" t="s">
        <v>729</v>
      </c>
      <c r="D186" s="29">
        <v>41505</v>
      </c>
      <c r="E186" s="30" t="s">
        <v>21</v>
      </c>
      <c r="F186" s="31">
        <v>10</v>
      </c>
      <c r="G186" s="32">
        <v>466.1</v>
      </c>
      <c r="H186" s="33" t="str">
        <f>CONCATENATE('[1]Запрос к ф9 ЗаклДоговораСНапрПо'!$AD184,'[1]Запрос к ф9 ЗаклДоговораСНапрПо'!$AB184,'[1]Запрос к ф9 ЗаклДоговораСНапрПо'!$M184)</f>
        <v>35/10кВСелигер</v>
      </c>
    </row>
    <row r="187" spans="1:8" s="34" customFormat="1" ht="15" customHeight="1" x14ac:dyDescent="0.25">
      <c r="A187" s="27" t="s">
        <v>20</v>
      </c>
      <c r="B187" s="27">
        <f t="shared" si="2"/>
        <v>184</v>
      </c>
      <c r="C187" s="28" t="s">
        <v>587</v>
      </c>
      <c r="D187" s="29">
        <v>41500</v>
      </c>
      <c r="E187" s="30" t="s">
        <v>21</v>
      </c>
      <c r="F187" s="31">
        <v>5</v>
      </c>
      <c r="G187" s="32">
        <v>466.1</v>
      </c>
      <c r="H187" s="33" t="str">
        <f>CONCATENATE('[1]Запрос к ф9 ЗаклДоговораСНапрПо'!$AD185,'[1]Запрос к ф9 ЗаклДоговораСНапрПо'!$AB185,'[1]Запрос к ф9 ЗаклДоговораСНапрПо'!$M185)</f>
        <v>35/10кВМедное</v>
      </c>
    </row>
    <row r="188" spans="1:8" s="34" customFormat="1" ht="15" customHeight="1" x14ac:dyDescent="0.25">
      <c r="A188" s="27" t="s">
        <v>20</v>
      </c>
      <c r="B188" s="27">
        <f t="shared" si="2"/>
        <v>185</v>
      </c>
      <c r="C188" s="28" t="s">
        <v>521</v>
      </c>
      <c r="D188" s="29">
        <v>41500</v>
      </c>
      <c r="E188" s="30" t="s">
        <v>21</v>
      </c>
      <c r="F188" s="31">
        <v>15</v>
      </c>
      <c r="G188" s="32">
        <v>466.1</v>
      </c>
      <c r="H188" s="33" t="str">
        <f>CONCATENATE('[1]Запрос к ф9 ЗаклДоговораСНапрПо'!$AD186,'[1]Запрос к ф9 ЗаклДоговораСНапрПо'!$AB186,'[1]Запрос к ф9 ЗаклДоговораСНапрПо'!$M186)</f>
        <v>35/6кВЛисицкий бор</v>
      </c>
    </row>
    <row r="189" spans="1:8" s="34" customFormat="1" ht="15" customHeight="1" x14ac:dyDescent="0.25">
      <c r="A189" s="27" t="s">
        <v>20</v>
      </c>
      <c r="B189" s="27">
        <f t="shared" si="2"/>
        <v>186</v>
      </c>
      <c r="C189" s="28" t="s">
        <v>360</v>
      </c>
      <c r="D189" s="29">
        <v>41500</v>
      </c>
      <c r="E189" s="30" t="s">
        <v>21</v>
      </c>
      <c r="F189" s="31">
        <v>3</v>
      </c>
      <c r="G189" s="32">
        <v>466.1</v>
      </c>
      <c r="H189" s="33" t="str">
        <f>CONCATENATE('[1]Запрос к ф9 ЗаклДоговораСНапрПо'!$AD187,'[1]Запрос к ф9 ЗаклДоговораСНапрПо'!$AB187,'[1]Запрос к ф9 ЗаклДоговораСНапрПо'!$M187)</f>
        <v>35/10кВБудово</v>
      </c>
    </row>
    <row r="190" spans="1:8" s="34" customFormat="1" ht="15" customHeight="1" x14ac:dyDescent="0.25">
      <c r="A190" s="27" t="s">
        <v>20</v>
      </c>
      <c r="B190" s="27">
        <f t="shared" si="2"/>
        <v>187</v>
      </c>
      <c r="C190" s="28" t="s">
        <v>498</v>
      </c>
      <c r="D190" s="29">
        <v>41500</v>
      </c>
      <c r="E190" s="30" t="s">
        <v>21</v>
      </c>
      <c r="F190" s="31">
        <v>5</v>
      </c>
      <c r="G190" s="32">
        <v>466.1</v>
      </c>
      <c r="H190" s="33" t="str">
        <f>CONCATENATE('[1]Запрос к ф9 ЗаклДоговораСНапрПо'!$AD188,'[1]Запрос к ф9 ЗаклДоговораСНапрПо'!$AB188,'[1]Запрос к ф9 ЗаклДоговораСНапрПо'!$M188)</f>
        <v>35/6кВКрасный луч</v>
      </c>
    </row>
    <row r="191" spans="1:8" s="34" customFormat="1" ht="15" customHeight="1" x14ac:dyDescent="0.25">
      <c r="A191" s="27" t="s">
        <v>20</v>
      </c>
      <c r="B191" s="27">
        <f t="shared" si="2"/>
        <v>188</v>
      </c>
      <c r="C191" s="28" t="s">
        <v>555</v>
      </c>
      <c r="D191" s="29">
        <v>41500</v>
      </c>
      <c r="E191" s="30" t="s">
        <v>22</v>
      </c>
      <c r="F191" s="31">
        <v>640</v>
      </c>
      <c r="G191" s="32">
        <v>178611.20000000001</v>
      </c>
      <c r="H191" s="33" t="str">
        <f>CONCATENATE('[1]Запрос к ф9 ЗаклДоговораСНапрПо'!$AD189,'[1]Запрос к ф9 ЗаклДоговораСНапрПо'!$AB189,'[1]Запрос к ф9 ЗаклДоговораСНапрПо'!$M189)</f>
        <v>110/10кВМамулино</v>
      </c>
    </row>
    <row r="192" spans="1:8" s="34" customFormat="1" ht="15" customHeight="1" x14ac:dyDescent="0.25">
      <c r="A192" s="27" t="s">
        <v>20</v>
      </c>
      <c r="B192" s="27">
        <f t="shared" si="2"/>
        <v>189</v>
      </c>
      <c r="C192" s="28" t="s">
        <v>475</v>
      </c>
      <c r="D192" s="29">
        <v>41515</v>
      </c>
      <c r="E192" s="30" t="s">
        <v>21</v>
      </c>
      <c r="F192" s="31">
        <v>15</v>
      </c>
      <c r="G192" s="32">
        <v>466.1</v>
      </c>
      <c r="H192" s="33" t="str">
        <f>CONCATENATE('[1]Запрос к ф9 ЗаклДоговораСНапрПо'!$AD190,'[1]Запрос к ф9 ЗаклДоговораСНапрПо'!$AB190,'[1]Запрос к ф9 ЗаклДоговораСНапрПо'!$M190)</f>
        <v>35/6кВКарачарово</v>
      </c>
    </row>
    <row r="193" spans="1:8" s="34" customFormat="1" ht="15" customHeight="1" x14ac:dyDescent="0.25">
      <c r="A193" s="27" t="s">
        <v>20</v>
      </c>
      <c r="B193" s="27">
        <f t="shared" si="2"/>
        <v>190</v>
      </c>
      <c r="C193" s="28" t="s">
        <v>295</v>
      </c>
      <c r="D193" s="29">
        <v>41502</v>
      </c>
      <c r="E193" s="30" t="s">
        <v>21</v>
      </c>
      <c r="F193" s="31">
        <v>5</v>
      </c>
      <c r="G193" s="32">
        <v>466.1</v>
      </c>
      <c r="H193" s="33" t="str">
        <f>CONCATENATE('[1]Запрос к ф9 ЗаклДоговораСНапрПо'!$AD191,'[1]Запрос к ф9 ЗаклДоговораСНапрПо'!$AB191,'[1]Запрос к ф9 ЗаклДоговораСНапрПо'!$M191)</f>
        <v>35/10/6кВ№ 16 (Суховерково)</v>
      </c>
    </row>
    <row r="194" spans="1:8" s="34" customFormat="1" ht="15" customHeight="1" x14ac:dyDescent="0.25">
      <c r="A194" s="27" t="s">
        <v>20</v>
      </c>
      <c r="B194" s="27">
        <f t="shared" si="2"/>
        <v>191</v>
      </c>
      <c r="C194" s="28" t="s">
        <v>404</v>
      </c>
      <c r="D194" s="29">
        <v>41500</v>
      </c>
      <c r="E194" s="30" t="s">
        <v>21</v>
      </c>
      <c r="F194" s="31">
        <v>15</v>
      </c>
      <c r="G194" s="32">
        <v>466.1</v>
      </c>
      <c r="H194" s="33" t="str">
        <f>CONCATENATE('[1]Запрос к ф9 ЗаклДоговораСНапрПо'!$AD192,'[1]Запрос к ф9 ЗаклДоговораСНапрПо'!$AB192,'[1]Запрос к ф9 ЗаклДоговораСНапрПо'!$M192)</f>
        <v>35/10кВГришкино</v>
      </c>
    </row>
    <row r="195" spans="1:8" s="34" customFormat="1" ht="15" customHeight="1" x14ac:dyDescent="0.25">
      <c r="A195" s="27" t="s">
        <v>20</v>
      </c>
      <c r="B195" s="27">
        <f t="shared" si="2"/>
        <v>192</v>
      </c>
      <c r="C195" s="28" t="s">
        <v>446</v>
      </c>
      <c r="D195" s="29">
        <v>41507</v>
      </c>
      <c r="E195" s="30" t="s">
        <v>21</v>
      </c>
      <c r="F195" s="31">
        <v>3</v>
      </c>
      <c r="G195" s="32">
        <v>466.1</v>
      </c>
      <c r="H195" s="33" t="str">
        <f>CONCATENATE('[1]Запрос к ф9 ЗаклДоговораСНапрПо'!$AD193,'[1]Запрос к ф9 ЗаклДоговораСНапрПо'!$AB193,'[1]Запрос к ф9 ЗаклДоговораСНапрПо'!$M193)</f>
        <v>110/35/10кВЗаднее Поле</v>
      </c>
    </row>
    <row r="196" spans="1:8" s="34" customFormat="1" ht="15" customHeight="1" x14ac:dyDescent="0.25">
      <c r="A196" s="27" t="s">
        <v>20</v>
      </c>
      <c r="B196" s="27">
        <f t="shared" si="2"/>
        <v>193</v>
      </c>
      <c r="C196" s="28" t="s">
        <v>474</v>
      </c>
      <c r="D196" s="29">
        <v>41487</v>
      </c>
      <c r="E196" s="30" t="s">
        <v>21</v>
      </c>
      <c r="F196" s="31">
        <v>15</v>
      </c>
      <c r="G196" s="32">
        <v>466.1</v>
      </c>
      <c r="H196" s="33" t="str">
        <f>CONCATENATE('[1]Запрос к ф9 ЗаклДоговораСНапрПо'!$AD194,'[1]Запрос к ф9 ЗаклДоговораСНапрПо'!$AB194,'[1]Запрос к ф9 ЗаклДоговораСНапрПо'!$M194)</f>
        <v>35/6кВКарачарово</v>
      </c>
    </row>
    <row r="197" spans="1:8" s="34" customFormat="1" ht="15" customHeight="1" x14ac:dyDescent="0.25">
      <c r="A197" s="27" t="s">
        <v>20</v>
      </c>
      <c r="B197" s="27">
        <f t="shared" ref="B197:B260" si="3">B196+1</f>
        <v>194</v>
      </c>
      <c r="C197" s="28" t="s">
        <v>500</v>
      </c>
      <c r="D197" s="29">
        <v>41495</v>
      </c>
      <c r="E197" s="30" t="s">
        <v>21</v>
      </c>
      <c r="F197" s="31">
        <v>8</v>
      </c>
      <c r="G197" s="32">
        <v>466.1</v>
      </c>
      <c r="H197" s="33" t="str">
        <f>CONCATENATE('[1]Запрос к ф9 ЗаклДоговораСНапрПо'!$AD195,'[1]Запрос к ф9 ЗаклДоговораСНапрПо'!$AB195,'[1]Запрос к ф9 ЗаклДоговораСНапрПо'!$M195)</f>
        <v>35/6кВКрасный луч</v>
      </c>
    </row>
    <row r="198" spans="1:8" s="34" customFormat="1" ht="15" customHeight="1" x14ac:dyDescent="0.25">
      <c r="A198" s="27" t="s">
        <v>20</v>
      </c>
      <c r="B198" s="27">
        <f t="shared" si="3"/>
        <v>195</v>
      </c>
      <c r="C198" s="28" t="s">
        <v>727</v>
      </c>
      <c r="D198" s="29">
        <v>41512</v>
      </c>
      <c r="E198" s="30" t="s">
        <v>21</v>
      </c>
      <c r="F198" s="31">
        <v>12</v>
      </c>
      <c r="G198" s="32">
        <v>466.1</v>
      </c>
      <c r="H198" s="33" t="str">
        <f>CONCATENATE('[1]Запрос к ф9 ЗаклДоговораСНапрПо'!$AD196,'[1]Запрос к ф9 ЗаклДоговораСНапрПо'!$AB196,'[1]Запрос к ф9 ЗаклДоговораСНапрПо'!$M196)</f>
        <v>35/10кВСелигер</v>
      </c>
    </row>
    <row r="199" spans="1:8" s="34" customFormat="1" ht="15" customHeight="1" x14ac:dyDescent="0.25">
      <c r="A199" s="27" t="s">
        <v>20</v>
      </c>
      <c r="B199" s="27">
        <f t="shared" si="3"/>
        <v>196</v>
      </c>
      <c r="C199" s="28" t="s">
        <v>464</v>
      </c>
      <c r="D199" s="29">
        <v>41516</v>
      </c>
      <c r="E199" s="30" t="s">
        <v>21</v>
      </c>
      <c r="F199" s="31">
        <v>15</v>
      </c>
      <c r="G199" s="32">
        <v>466.1</v>
      </c>
      <c r="H199" s="33" t="str">
        <f>CONCATENATE('[1]Запрос к ф9 ЗаклДоговораСНапрПо'!$AD197,'[1]Запрос к ф9 ЗаклДоговораСНапрПо'!$AB197,'[1]Запрос к ф9 ЗаклДоговораСНапрПо'!$M197)</f>
        <v>35/10кВИзоплит</v>
      </c>
    </row>
    <row r="200" spans="1:8" s="34" customFormat="1" ht="15" customHeight="1" x14ac:dyDescent="0.25">
      <c r="A200" s="27" t="s">
        <v>20</v>
      </c>
      <c r="B200" s="27">
        <f t="shared" si="3"/>
        <v>197</v>
      </c>
      <c r="C200" s="28" t="s">
        <v>820</v>
      </c>
      <c r="D200" s="29">
        <v>41494</v>
      </c>
      <c r="E200" s="30" t="s">
        <v>22</v>
      </c>
      <c r="F200" s="31">
        <v>75</v>
      </c>
      <c r="G200" s="32">
        <v>58812.75</v>
      </c>
      <c r="H200" s="33" t="str">
        <f>CONCATENATE('[1]Запрос к ф9 ЗаклДоговораСНапрПо'!$AD198,'[1]Запрос к ф9 ЗаклДоговораСНапрПо'!$AB198,'[1]Запрос к ф9 ЗаклДоговораСНапрПо'!$M198)</f>
        <v>35/10кВЧамерово</v>
      </c>
    </row>
    <row r="201" spans="1:8" s="34" customFormat="1" ht="15" customHeight="1" x14ac:dyDescent="0.25">
      <c r="A201" s="27" t="s">
        <v>20</v>
      </c>
      <c r="B201" s="27">
        <f t="shared" si="3"/>
        <v>198</v>
      </c>
      <c r="C201" s="28" t="s">
        <v>294</v>
      </c>
      <c r="D201" s="29">
        <v>41501</v>
      </c>
      <c r="E201" s="30" t="s">
        <v>21</v>
      </c>
      <c r="F201" s="31">
        <v>10</v>
      </c>
      <c r="G201" s="32">
        <v>466.1</v>
      </c>
      <c r="H201" s="33" t="str">
        <f>CONCATENATE('[1]Запрос к ф9 ЗаклДоговораСНапрПо'!$AD199,'[1]Запрос к ф9 ЗаклДоговораСНапрПо'!$AB199,'[1]Запрос к ф9 ЗаклДоговораСНапрПо'!$M199)</f>
        <v>35/10/6кВ№ 16 (Суховерково)</v>
      </c>
    </row>
    <row r="202" spans="1:8" s="34" customFormat="1" ht="15" customHeight="1" x14ac:dyDescent="0.25">
      <c r="A202" s="27" t="s">
        <v>20</v>
      </c>
      <c r="B202" s="27">
        <f t="shared" si="3"/>
        <v>199</v>
      </c>
      <c r="C202" s="28" t="s">
        <v>366</v>
      </c>
      <c r="D202" s="29">
        <v>41491</v>
      </c>
      <c r="E202" s="30" t="s">
        <v>21</v>
      </c>
      <c r="F202" s="31">
        <v>10</v>
      </c>
      <c r="G202" s="32">
        <v>466.1</v>
      </c>
      <c r="H202" s="33" t="str">
        <f>CONCATENATE('[1]Запрос к ф9 ЗаклДоговораСНапрПо'!$AD200,'[1]Запрос к ф9 ЗаклДоговораСНапрПо'!$AB200,'[1]Запрос к ф9 ЗаклДоговораСНапрПо'!$M200)</f>
        <v>35/6кВВеликий Октябрь</v>
      </c>
    </row>
    <row r="203" spans="1:8" s="34" customFormat="1" ht="15" customHeight="1" x14ac:dyDescent="0.25">
      <c r="A203" s="27" t="s">
        <v>20</v>
      </c>
      <c r="B203" s="27">
        <f t="shared" si="3"/>
        <v>200</v>
      </c>
      <c r="C203" s="28" t="s">
        <v>487</v>
      </c>
      <c r="D203" s="29">
        <v>41492</v>
      </c>
      <c r="E203" s="30" t="s">
        <v>21</v>
      </c>
      <c r="F203" s="31">
        <v>15</v>
      </c>
      <c r="G203" s="32">
        <v>466.1</v>
      </c>
      <c r="H203" s="33" t="str">
        <f>CONCATENATE('[1]Запрос к ф9 ЗаклДоговораСНапрПо'!$AD201,'[1]Запрос к ф9 ЗаклДоговораСНапрПо'!$AB201,'[1]Запрос к ф9 ЗаклДоговораСНапрПо'!$M201)</f>
        <v>35/10кВКняжьи Горы</v>
      </c>
    </row>
    <row r="204" spans="1:8" s="34" customFormat="1" ht="15" customHeight="1" x14ac:dyDescent="0.25">
      <c r="A204" s="27" t="s">
        <v>20</v>
      </c>
      <c r="B204" s="27">
        <f t="shared" si="3"/>
        <v>201</v>
      </c>
      <c r="C204" s="28" t="s">
        <v>788</v>
      </c>
      <c r="D204" s="29">
        <v>41494</v>
      </c>
      <c r="E204" s="30" t="s">
        <v>21</v>
      </c>
      <c r="F204" s="31">
        <v>15</v>
      </c>
      <c r="G204" s="32">
        <v>466.1</v>
      </c>
      <c r="H204" s="33" t="str">
        <f>CONCATENATE('[1]Запрос к ф9 ЗаклДоговораСНапрПо'!$AD202,'[1]Запрос к ф9 ЗаклДоговораСНапрПо'!$AB202,'[1]Запрос к ф9 ЗаклДоговораСНапрПо'!$M202)</f>
        <v>35/10кВТургиново</v>
      </c>
    </row>
    <row r="205" spans="1:8" s="34" customFormat="1" ht="15" customHeight="1" x14ac:dyDescent="0.25">
      <c r="A205" s="27" t="s">
        <v>20</v>
      </c>
      <c r="B205" s="27">
        <f t="shared" si="3"/>
        <v>202</v>
      </c>
      <c r="C205" s="28" t="s">
        <v>790</v>
      </c>
      <c r="D205" s="29">
        <v>41509</v>
      </c>
      <c r="E205" s="30" t="s">
        <v>21</v>
      </c>
      <c r="F205" s="31">
        <v>15</v>
      </c>
      <c r="G205" s="32">
        <v>466.1</v>
      </c>
      <c r="H205" s="33" t="str">
        <f>CONCATENATE('[1]Запрос к ф9 ЗаклДоговораСНапрПо'!$AD203,'[1]Запрос к ф9 ЗаклДоговораСНапрПо'!$AB203,'[1]Запрос к ф9 ЗаклДоговораСНапрПо'!$M203)</f>
        <v>35/10кВТургиново</v>
      </c>
    </row>
    <row r="206" spans="1:8" s="34" customFormat="1" ht="15" customHeight="1" x14ac:dyDescent="0.25">
      <c r="A206" s="27" t="s">
        <v>20</v>
      </c>
      <c r="B206" s="27">
        <f t="shared" si="3"/>
        <v>203</v>
      </c>
      <c r="C206" s="28" t="s">
        <v>789</v>
      </c>
      <c r="D206" s="29">
        <v>41505</v>
      </c>
      <c r="E206" s="30" t="s">
        <v>21</v>
      </c>
      <c r="F206" s="31">
        <v>15</v>
      </c>
      <c r="G206" s="32">
        <v>466.1</v>
      </c>
      <c r="H206" s="33" t="str">
        <f>CONCATENATE('[1]Запрос к ф9 ЗаклДоговораСНапрПо'!$AD204,'[1]Запрос к ф9 ЗаклДоговораСНапрПо'!$AB204,'[1]Запрос к ф9 ЗаклДоговораСНапрПо'!$M204)</f>
        <v>35/10кВТургиново</v>
      </c>
    </row>
    <row r="207" spans="1:8" s="34" customFormat="1" ht="15" customHeight="1" x14ac:dyDescent="0.25">
      <c r="A207" s="27" t="s">
        <v>20</v>
      </c>
      <c r="B207" s="27">
        <f t="shared" si="3"/>
        <v>204</v>
      </c>
      <c r="C207" s="28" t="s">
        <v>493</v>
      </c>
      <c r="D207" s="29">
        <v>41498</v>
      </c>
      <c r="E207" s="30" t="s">
        <v>21</v>
      </c>
      <c r="F207" s="31">
        <v>85</v>
      </c>
      <c r="G207" s="32">
        <v>70575.3</v>
      </c>
      <c r="H207" s="33" t="str">
        <f>CONCATENATE('[1]Запрос к ф9 ЗаклДоговораСНапрПо'!$AD205,'[1]Запрос к ф9 ЗаклДоговораСНапрПо'!$AB205,'[1]Запрос к ф9 ЗаклДоговораСНапрПо'!$M205)</f>
        <v>35/10кВКопачево</v>
      </c>
    </row>
    <row r="208" spans="1:8" s="34" customFormat="1" ht="15" customHeight="1" x14ac:dyDescent="0.25">
      <c r="A208" s="27" t="s">
        <v>20</v>
      </c>
      <c r="B208" s="27">
        <f t="shared" si="3"/>
        <v>205</v>
      </c>
      <c r="C208" s="28" t="s">
        <v>716</v>
      </c>
      <c r="D208" s="29">
        <v>41487</v>
      </c>
      <c r="E208" s="30" t="s">
        <v>21</v>
      </c>
      <c r="F208" s="31">
        <v>15</v>
      </c>
      <c r="G208" s="32">
        <v>466.1</v>
      </c>
      <c r="H208" s="33" t="str">
        <f>CONCATENATE('[1]Запрос к ф9 ЗаклДоговораСНапрПо'!$AD206,'[1]Запрос к ф9 ЗаклДоговораСНапрПо'!$AB206,'[1]Запрос к ф9 ЗаклДоговораСНапрПо'!$M206)</f>
        <v>35/10кВСавватьево</v>
      </c>
    </row>
    <row r="209" spans="1:8" s="34" customFormat="1" ht="15.75" customHeight="1" x14ac:dyDescent="0.25">
      <c r="A209" s="27" t="s">
        <v>20</v>
      </c>
      <c r="B209" s="27">
        <f t="shared" si="3"/>
        <v>206</v>
      </c>
      <c r="C209" s="28" t="s">
        <v>584</v>
      </c>
      <c r="D209" s="29">
        <v>41507</v>
      </c>
      <c r="E209" s="30" t="s">
        <v>21</v>
      </c>
      <c r="F209" s="31">
        <v>10</v>
      </c>
      <c r="G209" s="32">
        <v>466.1</v>
      </c>
      <c r="H209" s="33" t="str">
        <f>CONCATENATE('[1]Запрос к ф9 ЗаклДоговораСНапрПо'!$AD207,'[1]Запрос к ф9 ЗаклДоговораСНапрПо'!$AB207,'[1]Запрос к ф9 ЗаклДоговораСНапрПо'!$M207)</f>
        <v>35/10кВМедное</v>
      </c>
    </row>
    <row r="210" spans="1:8" s="34" customFormat="1" ht="15" customHeight="1" x14ac:dyDescent="0.25">
      <c r="A210" s="27" t="s">
        <v>20</v>
      </c>
      <c r="B210" s="27">
        <f t="shared" si="3"/>
        <v>207</v>
      </c>
      <c r="C210" s="28" t="s">
        <v>710</v>
      </c>
      <c r="D210" s="29">
        <v>41509</v>
      </c>
      <c r="E210" s="30" t="s">
        <v>21</v>
      </c>
      <c r="F210" s="31">
        <v>15</v>
      </c>
      <c r="G210" s="32">
        <v>466.1</v>
      </c>
      <c r="H210" s="33" t="str">
        <f>CONCATENATE('[1]Запрос к ф9 ЗаклДоговораСНапрПо'!$AD208,'[1]Запрос к ф9 ЗаклДоговораСНапрПо'!$AB208,'[1]Запрос к ф9 ЗаклДоговораСНапрПо'!$M208)</f>
        <v>35/10кВРождество</v>
      </c>
    </row>
    <row r="211" spans="1:8" s="34" customFormat="1" ht="15" customHeight="1" x14ac:dyDescent="0.25">
      <c r="A211" s="27" t="s">
        <v>20</v>
      </c>
      <c r="B211" s="27">
        <f t="shared" si="3"/>
        <v>208</v>
      </c>
      <c r="C211" s="28" t="s">
        <v>397</v>
      </c>
      <c r="D211" s="29">
        <v>41516</v>
      </c>
      <c r="E211" s="30" t="s">
        <v>21</v>
      </c>
      <c r="F211" s="31">
        <v>15</v>
      </c>
      <c r="G211" s="32">
        <v>466.1</v>
      </c>
      <c r="H211" s="33" t="str">
        <f>CONCATENATE('[1]Запрос к ф9 ЗаклДоговораСНапрПо'!$AD209,'[1]Запрос к ф9 ЗаклДоговораСНапрПо'!$AB209,'[1]Запрос к ф9 ЗаклДоговораСНапрПо'!$M209)</f>
        <v>35/10кВГришкино</v>
      </c>
    </row>
    <row r="212" spans="1:8" s="34" customFormat="1" ht="15" customHeight="1" x14ac:dyDescent="0.25">
      <c r="A212" s="27" t="s">
        <v>20</v>
      </c>
      <c r="B212" s="27">
        <f t="shared" si="3"/>
        <v>209</v>
      </c>
      <c r="C212" s="28" t="s">
        <v>763</v>
      </c>
      <c r="D212" s="29">
        <v>41500</v>
      </c>
      <c r="E212" s="30" t="s">
        <v>21</v>
      </c>
      <c r="F212" s="31">
        <v>15</v>
      </c>
      <c r="G212" s="32">
        <v>466.1</v>
      </c>
      <c r="H212" s="33" t="str">
        <f>CONCATENATE('[1]Запрос к ф9 ЗаклДоговораСНапрПо'!$AD210,'[1]Запрос к ф9 ЗаклДоговораСНапрПо'!$AB210,'[1]Запрос к ф9 ЗаклДоговораСНапрПо'!$M210)</f>
        <v>35/6кВСтекловолокно</v>
      </c>
    </row>
    <row r="213" spans="1:8" s="34" customFormat="1" ht="15" customHeight="1" x14ac:dyDescent="0.25">
      <c r="A213" s="27" t="s">
        <v>20</v>
      </c>
      <c r="B213" s="27">
        <f t="shared" si="3"/>
        <v>210</v>
      </c>
      <c r="C213" s="28" t="s">
        <v>553</v>
      </c>
      <c r="D213" s="29">
        <v>41500</v>
      </c>
      <c r="E213" s="30" t="s">
        <v>21</v>
      </c>
      <c r="F213" s="31">
        <v>15</v>
      </c>
      <c r="G213" s="32">
        <v>466.1</v>
      </c>
      <c r="H213" s="33" t="str">
        <f>CONCATENATE('[1]Запрос к ф9 ЗаклДоговораСНапрПо'!$AD211,'[1]Запрос к ф9 ЗаклДоговораСНапрПо'!$AB211,'[1]Запрос к ф9 ЗаклДоговораСНапрПо'!$M211)</f>
        <v>110/10кВМамулино</v>
      </c>
    </row>
    <row r="214" spans="1:8" s="34" customFormat="1" ht="15" customHeight="1" x14ac:dyDescent="0.25">
      <c r="A214" s="27" t="s">
        <v>20</v>
      </c>
      <c r="B214" s="27">
        <f t="shared" si="3"/>
        <v>211</v>
      </c>
      <c r="C214" s="28" t="s">
        <v>396</v>
      </c>
      <c r="D214" s="29">
        <v>41500</v>
      </c>
      <c r="E214" s="30" t="s">
        <v>21</v>
      </c>
      <c r="F214" s="31">
        <v>5</v>
      </c>
      <c r="G214" s="32">
        <v>466.1</v>
      </c>
      <c r="H214" s="33" t="str">
        <f>CONCATENATE('[1]Запрос к ф9 ЗаклДоговораСНапрПо'!$AD212,'[1]Запрос к ф9 ЗаклДоговораСНапрПо'!$AB212,'[1]Запрос к ф9 ЗаклДоговораСНапрПо'!$M212)</f>
        <v>35/10кВГришкино</v>
      </c>
    </row>
    <row r="215" spans="1:8" s="34" customFormat="1" ht="15" customHeight="1" x14ac:dyDescent="0.25">
      <c r="A215" s="27" t="s">
        <v>20</v>
      </c>
      <c r="B215" s="27">
        <f t="shared" si="3"/>
        <v>212</v>
      </c>
      <c r="C215" s="28" t="s">
        <v>202</v>
      </c>
      <c r="D215" s="29">
        <v>41500</v>
      </c>
      <c r="E215" s="30" t="s">
        <v>21</v>
      </c>
      <c r="F215" s="31">
        <v>15</v>
      </c>
      <c r="G215" s="32">
        <v>466.1</v>
      </c>
      <c r="H215" s="33" t="str">
        <f>CONCATENATE('[1]Запрос к ф9 ЗаклДоговораСНапрПо'!$AD213,'[1]Запрос к ф9 ЗаклДоговораСНапрПо'!$AB213,'[1]Запрос к ф9 ЗаклДоговораСНапрПо'!$M213)</f>
        <v>35/10кВ№ 1</v>
      </c>
    </row>
    <row r="216" spans="1:8" s="34" customFormat="1" ht="15" customHeight="1" x14ac:dyDescent="0.25">
      <c r="A216" s="27" t="s">
        <v>20</v>
      </c>
      <c r="B216" s="27">
        <f t="shared" si="3"/>
        <v>213</v>
      </c>
      <c r="C216" s="28" t="s">
        <v>680</v>
      </c>
      <c r="D216" s="29">
        <v>41500</v>
      </c>
      <c r="E216" s="30" t="s">
        <v>21</v>
      </c>
      <c r="F216" s="31">
        <v>6.5</v>
      </c>
      <c r="G216" s="32">
        <v>466.1</v>
      </c>
      <c r="H216" s="33" t="str">
        <f>CONCATENATE('[1]Запрос к ф9 ЗаклДоговораСНапрПо'!$AD214,'[1]Запрос к ф9 ЗаклДоговораСНапрПо'!$AB214,'[1]Запрос к ф9 ЗаклДоговораСНапрПо'!$M214)</f>
        <v>110/35/10кВПростор</v>
      </c>
    </row>
    <row r="217" spans="1:8" s="34" customFormat="1" ht="15" customHeight="1" x14ac:dyDescent="0.25">
      <c r="A217" s="27" t="s">
        <v>20</v>
      </c>
      <c r="B217" s="27">
        <f t="shared" si="3"/>
        <v>214</v>
      </c>
      <c r="C217" s="28" t="s">
        <v>441</v>
      </c>
      <c r="D217" s="29">
        <v>41500</v>
      </c>
      <c r="E217" s="30" t="s">
        <v>21</v>
      </c>
      <c r="F217" s="31">
        <v>12</v>
      </c>
      <c r="G217" s="32">
        <v>466.1</v>
      </c>
      <c r="H217" s="33" t="str">
        <f>CONCATENATE('[1]Запрос к ф9 ЗаклДоговораСНапрПо'!$AD215,'[1]Запрос к ф9 ЗаклДоговораСНапрПо'!$AB215,'[1]Запрос к ф9 ЗаклДоговораСНапрПо'!$M215)</f>
        <v>35/10кВДмитрова Гора</v>
      </c>
    </row>
    <row r="218" spans="1:8" s="34" customFormat="1" ht="15" customHeight="1" x14ac:dyDescent="0.25">
      <c r="A218" s="27" t="s">
        <v>20</v>
      </c>
      <c r="B218" s="27">
        <f t="shared" si="3"/>
        <v>215</v>
      </c>
      <c r="C218" s="28" t="s">
        <v>303</v>
      </c>
      <c r="D218" s="29">
        <v>41500</v>
      </c>
      <c r="E218" s="30" t="s">
        <v>21</v>
      </c>
      <c r="F218" s="31">
        <v>15</v>
      </c>
      <c r="G218" s="32">
        <v>466.1</v>
      </c>
      <c r="H218" s="33" t="str">
        <f>CONCATENATE('[1]Запрос к ф9 ЗаклДоговораСНапрПо'!$AD216,'[1]Запрос к ф9 ЗаклДоговораСНапрПо'!$AB216,'[1]Запрос к ф9 ЗаклДоговораСНапрПо'!$M216)</f>
        <v>35/10/6кВ№ 9</v>
      </c>
    </row>
    <row r="219" spans="1:8" s="34" customFormat="1" ht="15" customHeight="1" x14ac:dyDescent="0.25">
      <c r="A219" s="27" t="s">
        <v>20</v>
      </c>
      <c r="B219" s="27">
        <f t="shared" si="3"/>
        <v>216</v>
      </c>
      <c r="C219" s="28" t="s">
        <v>653</v>
      </c>
      <c r="D219" s="29">
        <v>41500</v>
      </c>
      <c r="E219" s="30" t="s">
        <v>21</v>
      </c>
      <c r="F219" s="31">
        <v>12</v>
      </c>
      <c r="G219" s="32">
        <v>466.1</v>
      </c>
      <c r="H219" s="33" t="str">
        <f>CONCATENATE('[1]Запрос к ф9 ЗаклДоговораСНапрПо'!$AD217,'[1]Запрос к ф9 ЗаклДоговораСНапрПо'!$AB217,'[1]Запрос к ф9 ЗаклДоговораСНапрПо'!$M217)</f>
        <v>110/10кВПено</v>
      </c>
    </row>
    <row r="220" spans="1:8" s="34" customFormat="1" ht="15" customHeight="1" x14ac:dyDescent="0.25">
      <c r="A220" s="27" t="s">
        <v>20</v>
      </c>
      <c r="B220" s="27">
        <f t="shared" si="3"/>
        <v>217</v>
      </c>
      <c r="C220" s="28" t="s">
        <v>381</v>
      </c>
      <c r="D220" s="29">
        <v>41500</v>
      </c>
      <c r="E220" s="30" t="s">
        <v>21</v>
      </c>
      <c r="F220" s="31">
        <v>15</v>
      </c>
      <c r="G220" s="32">
        <v>466.1</v>
      </c>
      <c r="H220" s="33" t="str">
        <f>CONCATENATE('[1]Запрос к ф9 ЗаклДоговораСНапрПо'!$AD218,'[1]Запрос к ф9 ЗаклДоговораСНапрПо'!$AB218,'[1]Запрос к ф9 ЗаклДоговораСНапрПо'!$M218)</f>
        <v>35/10кВВысокое</v>
      </c>
    </row>
    <row r="221" spans="1:8" s="34" customFormat="1" ht="15" customHeight="1" x14ac:dyDescent="0.25">
      <c r="A221" s="27" t="s">
        <v>20</v>
      </c>
      <c r="B221" s="27">
        <f t="shared" si="3"/>
        <v>218</v>
      </c>
      <c r="C221" s="28" t="s">
        <v>654</v>
      </c>
      <c r="D221" s="29">
        <v>41500</v>
      </c>
      <c r="E221" s="30" t="s">
        <v>21</v>
      </c>
      <c r="F221" s="31">
        <v>10.4</v>
      </c>
      <c r="G221" s="32">
        <v>466.1</v>
      </c>
      <c r="H221" s="33" t="str">
        <f>CONCATENATE('[1]Запрос к ф9 ЗаклДоговораСНапрПо'!$AD219,'[1]Запрос к ф9 ЗаклДоговораСНапрПо'!$AB219,'[1]Запрос к ф9 ЗаклДоговораСНапрПо'!$M219)</f>
        <v>110/10кВПено</v>
      </c>
    </row>
    <row r="222" spans="1:8" s="34" customFormat="1" ht="14.25" customHeight="1" x14ac:dyDescent="0.25">
      <c r="A222" s="27" t="s">
        <v>20</v>
      </c>
      <c r="B222" s="27">
        <f t="shared" si="3"/>
        <v>219</v>
      </c>
      <c r="C222" s="28" t="s">
        <v>276</v>
      </c>
      <c r="D222" s="29">
        <v>41500</v>
      </c>
      <c r="E222" s="30" t="s">
        <v>21</v>
      </c>
      <c r="F222" s="31">
        <v>5</v>
      </c>
      <c r="G222" s="32">
        <v>466.1</v>
      </c>
      <c r="H222" s="33" t="str">
        <f>CONCATENATE('[1]Запрос к ф9 ЗаклДоговораСНапрПо'!$AD220,'[1]Запрос к ф9 ЗаклДоговораСНапрПо'!$AB220,'[1]Запрос к ф9 ЗаклДоговораСНапрПо'!$M220)</f>
        <v>35/10кВ№ 1</v>
      </c>
    </row>
    <row r="223" spans="1:8" s="34" customFormat="1" ht="15" customHeight="1" x14ac:dyDescent="0.25">
      <c r="A223" s="27" t="s">
        <v>20</v>
      </c>
      <c r="B223" s="27">
        <f t="shared" si="3"/>
        <v>220</v>
      </c>
      <c r="C223" s="28" t="s">
        <v>802</v>
      </c>
      <c r="D223" s="29">
        <v>41500</v>
      </c>
      <c r="E223" s="30" t="s">
        <v>21</v>
      </c>
      <c r="F223" s="31">
        <v>7</v>
      </c>
      <c r="G223" s="32">
        <v>466.1</v>
      </c>
      <c r="H223" s="33" t="str">
        <f>CONCATENATE('[1]Запрос к ф9 ЗаклДоговораСНапрПо'!$AD221,'[1]Запрос к ф9 ЗаклДоговораСНапрПо'!$AB221,'[1]Запрос к ф9 ЗаклДоговораСНапрПо'!$M221)</f>
        <v>110/35/10кВУдомля</v>
      </c>
    </row>
    <row r="224" spans="1:8" s="34" customFormat="1" ht="15" customHeight="1" x14ac:dyDescent="0.25">
      <c r="A224" s="27" t="s">
        <v>20</v>
      </c>
      <c r="B224" s="27">
        <f t="shared" si="3"/>
        <v>221</v>
      </c>
      <c r="C224" s="28" t="s">
        <v>585</v>
      </c>
      <c r="D224" s="29">
        <v>41500</v>
      </c>
      <c r="E224" s="30" t="s">
        <v>21</v>
      </c>
      <c r="F224" s="31">
        <v>15</v>
      </c>
      <c r="G224" s="32">
        <v>466.1</v>
      </c>
      <c r="H224" s="33" t="str">
        <f>CONCATENATE('[1]Запрос к ф9 ЗаклДоговораСНапрПо'!$AD222,'[1]Запрос к ф9 ЗаклДоговораСНапрПо'!$AB222,'[1]Запрос к ф9 ЗаклДоговораСНапрПо'!$M222)</f>
        <v>35/10кВМедное</v>
      </c>
    </row>
    <row r="225" spans="1:8" s="34" customFormat="1" ht="15" customHeight="1" x14ac:dyDescent="0.25">
      <c r="A225" s="27" t="s">
        <v>20</v>
      </c>
      <c r="B225" s="27">
        <f t="shared" si="3"/>
        <v>222</v>
      </c>
      <c r="C225" s="28" t="s">
        <v>586</v>
      </c>
      <c r="D225" s="29">
        <v>41500</v>
      </c>
      <c r="E225" s="30" t="s">
        <v>21</v>
      </c>
      <c r="F225" s="31">
        <v>15</v>
      </c>
      <c r="G225" s="32">
        <v>466.1</v>
      </c>
      <c r="H225" s="33" t="str">
        <f>CONCATENATE('[1]Запрос к ф9 ЗаклДоговораСНапрПо'!$AD223,'[1]Запрос к ф9 ЗаклДоговораСНапрПо'!$AB223,'[1]Запрос к ф9 ЗаклДоговораСНапрПо'!$M223)</f>
        <v>35/10кВМедное</v>
      </c>
    </row>
    <row r="226" spans="1:8" s="34" customFormat="1" ht="15" customHeight="1" x14ac:dyDescent="0.25">
      <c r="A226" s="27" t="s">
        <v>20</v>
      </c>
      <c r="B226" s="27">
        <f t="shared" si="3"/>
        <v>223</v>
      </c>
      <c r="C226" s="28" t="s">
        <v>203</v>
      </c>
      <c r="D226" s="29">
        <v>41500</v>
      </c>
      <c r="E226" s="30" t="s">
        <v>21</v>
      </c>
      <c r="F226" s="31">
        <v>13</v>
      </c>
      <c r="G226" s="32">
        <v>466.1</v>
      </c>
      <c r="H226" s="33" t="str">
        <f>CONCATENATE('[1]Запрос к ф9 ЗаклДоговораСНапрПо'!$AD224,'[1]Запрос к ф9 ЗаклДоговораСНапрПо'!$AB224,'[1]Запрос к ф9 ЗаклДоговораСНапрПо'!$M224)</f>
        <v>35/10кВ№ 1</v>
      </c>
    </row>
    <row r="227" spans="1:8" s="34" customFormat="1" ht="15" customHeight="1" x14ac:dyDescent="0.25">
      <c r="A227" s="27" t="s">
        <v>20</v>
      </c>
      <c r="B227" s="27">
        <f t="shared" si="3"/>
        <v>224</v>
      </c>
      <c r="C227" s="28" t="s">
        <v>650</v>
      </c>
      <c r="D227" s="29">
        <v>41500</v>
      </c>
      <c r="E227" s="30" t="s">
        <v>21</v>
      </c>
      <c r="F227" s="31">
        <v>12</v>
      </c>
      <c r="G227" s="32">
        <v>466.1</v>
      </c>
      <c r="H227" s="33" t="str">
        <f>CONCATENATE('[1]Запрос к ф9 ЗаклДоговораСНапрПо'!$AD225,'[1]Запрос к ф9 ЗаклДоговораСНапрПо'!$AB225,'[1]Запрос к ф9 ЗаклДоговораСНапрПо'!$M225)</f>
        <v>110/35/10кВОсташков</v>
      </c>
    </row>
    <row r="228" spans="1:8" s="34" customFormat="1" ht="15" customHeight="1" x14ac:dyDescent="0.25">
      <c r="A228" s="27" t="s">
        <v>20</v>
      </c>
      <c r="B228" s="27">
        <f t="shared" si="3"/>
        <v>225</v>
      </c>
      <c r="C228" s="28" t="s">
        <v>814</v>
      </c>
      <c r="D228" s="29">
        <v>41498</v>
      </c>
      <c r="E228" s="30" t="s">
        <v>21</v>
      </c>
      <c r="F228" s="31">
        <v>5</v>
      </c>
      <c r="G228" s="32">
        <v>466.1</v>
      </c>
      <c r="H228" s="33" t="str">
        <f>CONCATENATE('[1]Запрос к ф9 ЗаклДоговораСНапрПо'!$AD226,'[1]Запрос к ф9 ЗаклДоговораСНапрПо'!$AB226,'[1]Запрос к ф9 ЗаклДоговораСНапрПо'!$M226)</f>
        <v>110/10кВХиминститут</v>
      </c>
    </row>
    <row r="229" spans="1:8" s="34" customFormat="1" ht="15" customHeight="1" x14ac:dyDescent="0.25">
      <c r="A229" s="27" t="s">
        <v>20</v>
      </c>
      <c r="B229" s="27">
        <f t="shared" si="3"/>
        <v>226</v>
      </c>
      <c r="C229" s="28" t="s">
        <v>791</v>
      </c>
      <c r="D229" s="29">
        <v>41514</v>
      </c>
      <c r="E229" s="30" t="s">
        <v>21</v>
      </c>
      <c r="F229" s="31">
        <v>15</v>
      </c>
      <c r="G229" s="32">
        <v>466.1</v>
      </c>
      <c r="H229" s="33" t="str">
        <f>CONCATENATE('[1]Запрос к ф9 ЗаклДоговораСНапрПо'!$AD227,'[1]Запрос к ф9 ЗаклДоговораСНапрПо'!$AB227,'[1]Запрос к ф9 ЗаклДоговораСНапрПо'!$M227)</f>
        <v>35/10кВТургиново</v>
      </c>
    </row>
    <row r="230" spans="1:8" s="34" customFormat="1" ht="15" customHeight="1" x14ac:dyDescent="0.25">
      <c r="A230" s="27" t="s">
        <v>20</v>
      </c>
      <c r="B230" s="27">
        <f t="shared" si="3"/>
        <v>227</v>
      </c>
      <c r="C230" s="28" t="s">
        <v>728</v>
      </c>
      <c r="D230" s="29">
        <v>41515</v>
      </c>
      <c r="E230" s="30" t="s">
        <v>21</v>
      </c>
      <c r="F230" s="31">
        <v>3</v>
      </c>
      <c r="G230" s="32">
        <v>466.1</v>
      </c>
      <c r="H230" s="33" t="str">
        <f>CONCATENATE('[1]Запрос к ф9 ЗаклДоговораСНапрПо'!$AD228,'[1]Запрос к ф9 ЗаклДоговораСНапрПо'!$AB228,'[1]Запрос к ф9 ЗаклДоговораСНапрПо'!$M228)</f>
        <v>35/10кВСелигер</v>
      </c>
    </row>
    <row r="231" spans="1:8" s="34" customFormat="1" ht="15" customHeight="1" x14ac:dyDescent="0.25">
      <c r="A231" s="27" t="s">
        <v>20</v>
      </c>
      <c r="B231" s="27">
        <f t="shared" si="3"/>
        <v>228</v>
      </c>
      <c r="C231" s="28" t="s">
        <v>722</v>
      </c>
      <c r="D231" s="29">
        <v>41516</v>
      </c>
      <c r="E231" s="30" t="s">
        <v>21</v>
      </c>
      <c r="F231" s="31">
        <v>10</v>
      </c>
      <c r="G231" s="32">
        <v>466.1</v>
      </c>
      <c r="H231" s="33" t="str">
        <f>CONCATENATE('[1]Запрос к ф9 ЗаклДоговораСНапрПо'!$AD229,'[1]Запрос к ф9 ЗаклДоговораСНапрПо'!$AB229,'[1]Запрос к ф9 ЗаклДоговораСНапрПо'!$M229)</f>
        <v>35/10кВСахарово</v>
      </c>
    </row>
    <row r="232" spans="1:8" s="34" customFormat="1" ht="15" customHeight="1" x14ac:dyDescent="0.25">
      <c r="A232" s="27" t="s">
        <v>20</v>
      </c>
      <c r="B232" s="27">
        <f t="shared" si="3"/>
        <v>229</v>
      </c>
      <c r="C232" s="28" t="s">
        <v>778</v>
      </c>
      <c r="D232" s="29">
        <v>41493</v>
      </c>
      <c r="E232" s="30" t="s">
        <v>21</v>
      </c>
      <c r="F232" s="31">
        <v>12</v>
      </c>
      <c r="G232" s="32">
        <v>466.1</v>
      </c>
      <c r="H232" s="33" t="str">
        <f>CONCATENATE('[1]Запрос к ф9 ЗаклДоговораСНапрПо'!$AD230,'[1]Запрос к ф9 ЗаклДоговораСНапрПо'!$AB230,'[1]Запрос к ф9 ЗаклДоговораСНапрПо'!$M230)</f>
        <v>35/10кВСукромля 35/10</v>
      </c>
    </row>
    <row r="233" spans="1:8" s="34" customFormat="1" ht="15" customHeight="1" x14ac:dyDescent="0.25">
      <c r="A233" s="27" t="s">
        <v>20</v>
      </c>
      <c r="B233" s="27">
        <f t="shared" si="3"/>
        <v>230</v>
      </c>
      <c r="C233" s="28" t="s">
        <v>607</v>
      </c>
      <c r="D233" s="29">
        <v>41514</v>
      </c>
      <c r="E233" s="30" t="s">
        <v>21</v>
      </c>
      <c r="F233" s="31">
        <v>8</v>
      </c>
      <c r="G233" s="32">
        <v>466.1</v>
      </c>
      <c r="H233" s="33" t="str">
        <f>CONCATENATE('[1]Запрос к ф9 ЗаклДоговораСНапрПо'!$AD231,'[1]Запрос к ф9 ЗаклДоговораСНапрПо'!$AB231,'[1]Запрос к ф9 ЗаклДоговораСНапрПо'!$M231)</f>
        <v>35/10кВМокшино</v>
      </c>
    </row>
    <row r="234" spans="1:8" s="34" customFormat="1" ht="15" customHeight="1" x14ac:dyDescent="0.25">
      <c r="A234" s="27" t="s">
        <v>20</v>
      </c>
      <c r="B234" s="27">
        <f t="shared" si="3"/>
        <v>231</v>
      </c>
      <c r="C234" s="28" t="s">
        <v>605</v>
      </c>
      <c r="D234" s="29">
        <v>41501</v>
      </c>
      <c r="E234" s="30" t="s">
        <v>21</v>
      </c>
      <c r="F234" s="31">
        <v>8</v>
      </c>
      <c r="G234" s="32">
        <v>466.1</v>
      </c>
      <c r="H234" s="33" t="str">
        <f>CONCATENATE('[1]Запрос к ф9 ЗаклДоговораСНапрПо'!$AD232,'[1]Запрос к ф9 ЗаклДоговораСНапрПо'!$AB232,'[1]Запрос к ф9 ЗаклДоговораСНапрПо'!$M232)</f>
        <v>35/10кВМокшино</v>
      </c>
    </row>
    <row r="235" spans="1:8" s="34" customFormat="1" ht="15" customHeight="1" x14ac:dyDescent="0.25">
      <c r="A235" s="27" t="s">
        <v>20</v>
      </c>
      <c r="B235" s="27">
        <f t="shared" si="3"/>
        <v>232</v>
      </c>
      <c r="C235" s="28" t="s">
        <v>606</v>
      </c>
      <c r="D235" s="29">
        <v>41498</v>
      </c>
      <c r="E235" s="30" t="s">
        <v>21</v>
      </c>
      <c r="F235" s="31">
        <v>8</v>
      </c>
      <c r="G235" s="32">
        <v>466.1</v>
      </c>
      <c r="H235" s="33" t="str">
        <f>CONCATENATE('[1]Запрос к ф9 ЗаклДоговораСНапрПо'!$AD233,'[1]Запрос к ф9 ЗаклДоговораСНапрПо'!$AB233,'[1]Запрос к ф9 ЗаклДоговораСНапрПо'!$M233)</f>
        <v>35/10кВМокшино</v>
      </c>
    </row>
    <row r="236" spans="1:8" s="34" customFormat="1" ht="15" customHeight="1" x14ac:dyDescent="0.25">
      <c r="A236" s="27" t="s">
        <v>20</v>
      </c>
      <c r="B236" s="27">
        <f t="shared" si="3"/>
        <v>233</v>
      </c>
      <c r="C236" s="28" t="s">
        <v>304</v>
      </c>
      <c r="D236" s="29">
        <v>41501</v>
      </c>
      <c r="E236" s="30" t="s">
        <v>21</v>
      </c>
      <c r="F236" s="31">
        <v>12</v>
      </c>
      <c r="G236" s="32">
        <v>466.1</v>
      </c>
      <c r="H236" s="33" t="str">
        <f>CONCATENATE('[1]Запрос к ф9 ЗаклДоговораСНапрПо'!$AD234,'[1]Запрос к ф9 ЗаклДоговораСНапрПо'!$AB234,'[1]Запрос к ф9 ЗаклДоговораСНапрПо'!$M234)</f>
        <v>35/10/6кВ№ 9</v>
      </c>
    </row>
    <row r="237" spans="1:8" s="34" customFormat="1" ht="15" customHeight="1" x14ac:dyDescent="0.25">
      <c r="A237" s="27" t="s">
        <v>20</v>
      </c>
      <c r="B237" s="27">
        <f t="shared" si="3"/>
        <v>234</v>
      </c>
      <c r="C237" s="28" t="s">
        <v>679</v>
      </c>
      <c r="D237" s="29">
        <v>41506</v>
      </c>
      <c r="E237" s="30" t="s">
        <v>22</v>
      </c>
      <c r="F237" s="31">
        <v>360</v>
      </c>
      <c r="G237" s="32">
        <v>13235190.369999999</v>
      </c>
      <c r="H237" s="33" t="str">
        <f>CONCATENATE('[1]Запрос к ф9 ЗаклДоговораСНапрПо'!$AD235,'[1]Запрос к ф9 ЗаклДоговораСНапрПо'!$AB235,'[1]Запрос к ф9 ЗаклДоговораСНапрПо'!$M235)</f>
        <v>110/10кВПролетарская</v>
      </c>
    </row>
    <row r="238" spans="1:8" s="34" customFormat="1" ht="15" customHeight="1" x14ac:dyDescent="0.25">
      <c r="A238" s="27" t="s">
        <v>20</v>
      </c>
      <c r="B238" s="27">
        <f t="shared" si="3"/>
        <v>235</v>
      </c>
      <c r="C238" s="28" t="s">
        <v>711</v>
      </c>
      <c r="D238" s="29">
        <v>41502</v>
      </c>
      <c r="E238" s="30" t="s">
        <v>21</v>
      </c>
      <c r="F238" s="31">
        <v>15</v>
      </c>
      <c r="G238" s="32">
        <v>466.1</v>
      </c>
      <c r="H238" s="33" t="str">
        <f>CONCATENATE('[1]Запрос к ф9 ЗаклДоговораСНапрПо'!$AD236,'[1]Запрос к ф9 ЗаклДоговораСНапрПо'!$AB236,'[1]Запрос к ф9 ЗаклДоговораСНапрПо'!$M236)</f>
        <v>35/10кВРождество</v>
      </c>
    </row>
    <row r="239" spans="1:8" s="34" customFormat="1" ht="15" customHeight="1" x14ac:dyDescent="0.25">
      <c r="A239" s="27" t="s">
        <v>20</v>
      </c>
      <c r="B239" s="27">
        <f t="shared" si="3"/>
        <v>236</v>
      </c>
      <c r="C239" s="28" t="s">
        <v>630</v>
      </c>
      <c r="D239" s="29">
        <v>41502</v>
      </c>
      <c r="E239" s="30" t="s">
        <v>21</v>
      </c>
      <c r="F239" s="31">
        <v>12</v>
      </c>
      <c r="G239" s="32">
        <v>466.1</v>
      </c>
      <c r="H239" s="33" t="str">
        <f>CONCATENATE('[1]Запрос к ф9 ЗаклДоговораСНапрПо'!$AD237,'[1]Запрос к ф9 ЗаклДоговораСНапрПо'!$AB237,'[1]Запрос к ф9 ЗаклДоговораСНапрПо'!$M237)</f>
        <v>35/10кВНагорское</v>
      </c>
    </row>
    <row r="240" spans="1:8" s="34" customFormat="1" ht="15" customHeight="1" x14ac:dyDescent="0.25">
      <c r="A240" s="27" t="s">
        <v>20</v>
      </c>
      <c r="B240" s="27">
        <f t="shared" si="3"/>
        <v>237</v>
      </c>
      <c r="C240" s="28" t="s">
        <v>351</v>
      </c>
      <c r="D240" s="29">
        <v>41493</v>
      </c>
      <c r="E240" s="30" t="s">
        <v>21</v>
      </c>
      <c r="F240" s="31">
        <v>10</v>
      </c>
      <c r="G240" s="32">
        <v>466.1</v>
      </c>
      <c r="H240" s="33" t="str">
        <f>CONCATENATE('[1]Запрос к ф9 ЗаклДоговораСНапрПо'!$AD238,'[1]Запрос к ф9 ЗаклДоговораСНапрПо'!$AB238,'[1]Запрос к ф9 ЗаклДоговораСНапрПо'!$M238)</f>
        <v>110/35/10кВБорки</v>
      </c>
    </row>
    <row r="241" spans="1:8" s="34" customFormat="1" ht="15" customHeight="1" x14ac:dyDescent="0.25">
      <c r="A241" s="27" t="s">
        <v>20</v>
      </c>
      <c r="B241" s="27">
        <f t="shared" si="3"/>
        <v>238</v>
      </c>
      <c r="C241" s="28" t="s">
        <v>212</v>
      </c>
      <c r="D241" s="29">
        <v>41513</v>
      </c>
      <c r="E241" s="30" t="s">
        <v>21</v>
      </c>
      <c r="F241" s="31">
        <v>15</v>
      </c>
      <c r="G241" s="32">
        <v>466.1</v>
      </c>
      <c r="H241" s="33" t="str">
        <f>CONCATENATE('[1]Запрос к ф9 ЗаклДоговораСНапрПо'!$AD239,'[1]Запрос к ф9 ЗаклДоговораСНапрПо'!$AB239,'[1]Запрос к ф9 ЗаклДоговораСНапрПо'!$M239)</f>
        <v>35/10кВ№ 1</v>
      </c>
    </row>
    <row r="242" spans="1:8" s="34" customFormat="1" ht="15" customHeight="1" x14ac:dyDescent="0.25">
      <c r="A242" s="27" t="s">
        <v>20</v>
      </c>
      <c r="B242" s="27">
        <f t="shared" si="3"/>
        <v>239</v>
      </c>
      <c r="C242" s="28" t="s">
        <v>718</v>
      </c>
      <c r="D242" s="29">
        <v>41514</v>
      </c>
      <c r="E242" s="30" t="s">
        <v>21</v>
      </c>
      <c r="F242" s="31">
        <v>15</v>
      </c>
      <c r="G242" s="32">
        <v>466.1</v>
      </c>
      <c r="H242" s="33" t="str">
        <f>CONCATENATE('[1]Запрос к ф9 ЗаклДоговораСНапрПо'!$AD240,'[1]Запрос к ф9 ЗаклДоговораСНапрПо'!$AB240,'[1]Запрос к ф9 ЗаклДоговораСНапрПо'!$M240)</f>
        <v>35/10кВСавватьево</v>
      </c>
    </row>
    <row r="243" spans="1:8" s="34" customFormat="1" ht="15" customHeight="1" x14ac:dyDescent="0.25">
      <c r="A243" s="27" t="s">
        <v>20</v>
      </c>
      <c r="B243" s="27">
        <f t="shared" si="3"/>
        <v>240</v>
      </c>
      <c r="C243" s="28" t="s">
        <v>452</v>
      </c>
      <c r="D243" s="29">
        <v>41501</v>
      </c>
      <c r="E243" s="30" t="s">
        <v>21</v>
      </c>
      <c r="F243" s="31">
        <v>13.9</v>
      </c>
      <c r="G243" s="32">
        <v>466.1</v>
      </c>
      <c r="H243" s="33" t="str">
        <f>CONCATENATE('[1]Запрос к ф9 ЗаклДоговораСНапрПо'!$AD241,'[1]Запрос к ф9 ЗаклДоговораСНапрПо'!$AB241,'[1]Запрос к ф9 ЗаклДоговораСНапрПо'!$M241)</f>
        <v>35/10кВЗолотиха</v>
      </c>
    </row>
    <row r="244" spans="1:8" s="34" customFormat="1" ht="15" customHeight="1" x14ac:dyDescent="0.25">
      <c r="A244" s="27" t="s">
        <v>20</v>
      </c>
      <c r="B244" s="27">
        <f t="shared" si="3"/>
        <v>241</v>
      </c>
      <c r="C244" s="28" t="s">
        <v>815</v>
      </c>
      <c r="D244" s="29">
        <v>41488</v>
      </c>
      <c r="E244" s="30" t="s">
        <v>21</v>
      </c>
      <c r="F244" s="31">
        <v>15</v>
      </c>
      <c r="G244" s="32">
        <v>466.1</v>
      </c>
      <c r="H244" s="33" t="str">
        <f>CONCATENATE('[1]Запрос к ф9 ЗаклДоговораСНапрПо'!$AD242,'[1]Запрос к ф9 ЗаклДоговораСНапрПо'!$AB242,'[1]Запрос к ф9 ЗаклДоговораСНапрПо'!$M242)</f>
        <v>110/10кВХиминститут</v>
      </c>
    </row>
    <row r="245" spans="1:8" s="34" customFormat="1" ht="15" customHeight="1" x14ac:dyDescent="0.25">
      <c r="A245" s="27" t="s">
        <v>20</v>
      </c>
      <c r="B245" s="27">
        <f t="shared" si="3"/>
        <v>242</v>
      </c>
      <c r="C245" s="28" t="s">
        <v>508</v>
      </c>
      <c r="D245" s="29">
        <v>41495</v>
      </c>
      <c r="E245" s="30" t="s">
        <v>21</v>
      </c>
      <c r="F245" s="31">
        <v>15</v>
      </c>
      <c r="G245" s="32">
        <v>466.1</v>
      </c>
      <c r="H245" s="33" t="str">
        <f>CONCATENATE('[1]Запрос к ф9 ЗаклДоговораСНапрПо'!$AD243,'[1]Запрос к ф9 ЗаклДоговораСНапрПо'!$AB243,'[1]Запрос к ф9 ЗаклДоговораСНапрПо'!$M243)</f>
        <v>35/10кВКуженкино</v>
      </c>
    </row>
    <row r="246" spans="1:8" s="34" customFormat="1" ht="15" customHeight="1" x14ac:dyDescent="0.25">
      <c r="A246" s="27" t="s">
        <v>20</v>
      </c>
      <c r="B246" s="27">
        <f t="shared" si="3"/>
        <v>243</v>
      </c>
      <c r="C246" s="28" t="s">
        <v>661</v>
      </c>
      <c r="D246" s="29">
        <v>41498</v>
      </c>
      <c r="E246" s="30" t="s">
        <v>21</v>
      </c>
      <c r="F246" s="31">
        <v>15</v>
      </c>
      <c r="G246" s="32">
        <v>466.1</v>
      </c>
      <c r="H246" s="33" t="str">
        <f>CONCATENATE('[1]Запрос к ф9 ЗаклДоговораСНапрПо'!$AD244,'[1]Запрос к ф9 ЗаклДоговораСНапрПо'!$AB244,'[1]Запрос к ф9 ЗаклДоговораСНапрПо'!$M244)</f>
        <v>35/10кВПлутково</v>
      </c>
    </row>
    <row r="247" spans="1:8" s="34" customFormat="1" ht="15" customHeight="1" x14ac:dyDescent="0.25">
      <c r="A247" s="27" t="s">
        <v>20</v>
      </c>
      <c r="B247" s="27">
        <f t="shared" si="3"/>
        <v>244</v>
      </c>
      <c r="C247" s="28" t="s">
        <v>384</v>
      </c>
      <c r="D247" s="29">
        <v>41488</v>
      </c>
      <c r="E247" s="30" t="s">
        <v>21</v>
      </c>
      <c r="F247" s="31">
        <v>7</v>
      </c>
      <c r="G247" s="32">
        <v>466.1</v>
      </c>
      <c r="H247" s="33" t="str">
        <f>CONCATENATE('[1]Запрос к ф9 ЗаклДоговораСНапрПо'!$AD245,'[1]Запрос к ф9 ЗаклДоговораСНапрПо'!$AB245,'[1]Запрос к ф9 ЗаклДоговораСНапрПо'!$M245)</f>
        <v>35/10кВГоловино</v>
      </c>
    </row>
    <row r="248" spans="1:8" s="34" customFormat="1" ht="15" customHeight="1" x14ac:dyDescent="0.25">
      <c r="A248" s="27" t="s">
        <v>20</v>
      </c>
      <c r="B248" s="27">
        <f t="shared" si="3"/>
        <v>245</v>
      </c>
      <c r="C248" s="28" t="s">
        <v>444</v>
      </c>
      <c r="D248" s="29">
        <v>41492</v>
      </c>
      <c r="E248" s="30" t="s">
        <v>21</v>
      </c>
      <c r="F248" s="31">
        <v>5</v>
      </c>
      <c r="G248" s="32">
        <v>466.1</v>
      </c>
      <c r="H248" s="33" t="str">
        <f>CONCATENATE('[1]Запрос к ф9 ЗаклДоговораСНапрПо'!$AD246,'[1]Запрос к ф9 ЗаклДоговораСНапрПо'!$AB246,'[1]Запрос к ф9 ЗаклДоговораСНапрПо'!$M246)</f>
        <v>35/6кВДятлово</v>
      </c>
    </row>
    <row r="249" spans="1:8" s="34" customFormat="1" ht="15" customHeight="1" x14ac:dyDescent="0.25">
      <c r="A249" s="27" t="s">
        <v>20</v>
      </c>
      <c r="B249" s="27">
        <f t="shared" si="3"/>
        <v>246</v>
      </c>
      <c r="C249" s="28" t="s">
        <v>610</v>
      </c>
      <c r="D249" s="29">
        <v>41495</v>
      </c>
      <c r="E249" s="30" t="s">
        <v>21</v>
      </c>
      <c r="F249" s="31">
        <v>15</v>
      </c>
      <c r="G249" s="32">
        <v>466.1</v>
      </c>
      <c r="H249" s="33" t="str">
        <f>CONCATENATE('[1]Запрос к ф9 ЗаклДоговораСНапрПо'!$AD247,'[1]Запрос к ф9 ЗаклДоговораСНапрПо'!$AB247,'[1]Запрос к ф9 ЗаклДоговораСНапрПо'!$M247)</f>
        <v>35/10кВМокшино</v>
      </c>
    </row>
    <row r="250" spans="1:8" s="34" customFormat="1" ht="15" customHeight="1" x14ac:dyDescent="0.25">
      <c r="A250" s="27" t="s">
        <v>20</v>
      </c>
      <c r="B250" s="27">
        <f t="shared" si="3"/>
        <v>247</v>
      </c>
      <c r="C250" s="28" t="s">
        <v>313</v>
      </c>
      <c r="D250" s="29">
        <v>41494</v>
      </c>
      <c r="E250" s="30" t="s">
        <v>21</v>
      </c>
      <c r="F250" s="31">
        <v>15</v>
      </c>
      <c r="G250" s="32">
        <v>466.1</v>
      </c>
      <c r="H250" s="33" t="str">
        <f>CONCATENATE('[1]Запрос к ф9 ЗаклДоговораСНапрПо'!$AD248,'[1]Запрос к ф9 ЗаклДоговораСНапрПо'!$AB248,'[1]Запрос к ф9 ЗаклДоговораСНапрПо'!$M248)</f>
        <v>110/35/10кВАлешинка</v>
      </c>
    </row>
    <row r="251" spans="1:8" s="34" customFormat="1" ht="15" customHeight="1" x14ac:dyDescent="0.25">
      <c r="A251" s="27" t="s">
        <v>20</v>
      </c>
      <c r="B251" s="27">
        <f t="shared" si="3"/>
        <v>248</v>
      </c>
      <c r="C251" s="28" t="s">
        <v>470</v>
      </c>
      <c r="D251" s="29">
        <v>41505</v>
      </c>
      <c r="E251" s="30" t="s">
        <v>21</v>
      </c>
      <c r="F251" s="31">
        <v>5</v>
      </c>
      <c r="G251" s="32">
        <v>466.1</v>
      </c>
      <c r="H251" s="33" t="str">
        <f>CONCATENATE('[1]Запрос к ф9 ЗаклДоговораСНапрПо'!$AD249,'[1]Запрос к ф9 ЗаклДоговораСНапрПо'!$AB249,'[1]Запрос к ф9 ЗаклДоговораСНапрПо'!$M249)</f>
        <v>35/6кВКаликино</v>
      </c>
    </row>
    <row r="252" spans="1:8" s="34" customFormat="1" ht="15" customHeight="1" x14ac:dyDescent="0.25">
      <c r="A252" s="27" t="s">
        <v>20</v>
      </c>
      <c r="B252" s="27">
        <f t="shared" si="3"/>
        <v>249</v>
      </c>
      <c r="C252" s="28" t="s">
        <v>363</v>
      </c>
      <c r="D252" s="29">
        <v>41501</v>
      </c>
      <c r="E252" s="30" t="s">
        <v>21</v>
      </c>
      <c r="F252" s="31">
        <v>7</v>
      </c>
      <c r="G252" s="32">
        <v>466.1</v>
      </c>
      <c r="H252" s="33" t="str">
        <f>CONCATENATE('[1]Запрос к ф9 ЗаклДоговораСНапрПо'!$AD250,'[1]Запрос к ф9 ЗаклДоговораСНапрПо'!$AB250,'[1]Запрос к ф9 ЗаклДоговораСНапрПо'!$M250)</f>
        <v>35/10кВВега</v>
      </c>
    </row>
    <row r="253" spans="1:8" s="34" customFormat="1" ht="15" customHeight="1" x14ac:dyDescent="0.25">
      <c r="A253" s="27" t="s">
        <v>20</v>
      </c>
      <c r="B253" s="27">
        <f t="shared" si="3"/>
        <v>250</v>
      </c>
      <c r="C253" s="28" t="s">
        <v>787</v>
      </c>
      <c r="D253" s="29">
        <v>41495</v>
      </c>
      <c r="E253" s="30" t="s">
        <v>21</v>
      </c>
      <c r="F253" s="31">
        <v>15</v>
      </c>
      <c r="G253" s="32">
        <v>466.1</v>
      </c>
      <c r="H253" s="33" t="str">
        <f>CONCATENATE('[1]Запрос к ф9 ЗаклДоговораСНапрПо'!$AD251,'[1]Запрос к ф9 ЗаклДоговораСНапрПо'!$AB251,'[1]Запрос к ф9 ЗаклДоговораСНапрПо'!$M251)</f>
        <v>110/35/10кВТруд</v>
      </c>
    </row>
    <row r="254" spans="1:8" s="34" customFormat="1" ht="15" customHeight="1" x14ac:dyDescent="0.25">
      <c r="A254" s="27" t="s">
        <v>20</v>
      </c>
      <c r="B254" s="27">
        <f t="shared" si="3"/>
        <v>251</v>
      </c>
      <c r="C254" s="28" t="s">
        <v>632</v>
      </c>
      <c r="D254" s="29">
        <v>41494</v>
      </c>
      <c r="E254" s="30" t="s">
        <v>21</v>
      </c>
      <c r="F254" s="31">
        <v>12</v>
      </c>
      <c r="G254" s="32">
        <v>466.1</v>
      </c>
      <c r="H254" s="33" t="str">
        <f>CONCATENATE('[1]Запрос к ф9 ЗаклДоговораСНапрПо'!$AD252,'[1]Запрос к ф9 ЗаклДоговораСНапрПо'!$AB252,'[1]Запрос к ф9 ЗаклДоговораСНапрПо'!$M252)</f>
        <v>35/10кВНагорское</v>
      </c>
    </row>
    <row r="255" spans="1:8" s="34" customFormat="1" ht="15" customHeight="1" x14ac:dyDescent="0.25">
      <c r="A255" s="27" t="s">
        <v>20</v>
      </c>
      <c r="B255" s="27">
        <f t="shared" si="3"/>
        <v>252</v>
      </c>
      <c r="C255" s="28" t="s">
        <v>689</v>
      </c>
      <c r="D255" s="29">
        <v>41494</v>
      </c>
      <c r="E255" s="30" t="s">
        <v>21</v>
      </c>
      <c r="F255" s="31">
        <v>10</v>
      </c>
      <c r="G255" s="32">
        <v>466.1</v>
      </c>
      <c r="H255" s="33" t="str">
        <f>CONCATENATE('[1]Запрос к ф9 ЗаклДоговораСНапрПо'!$AD253,'[1]Запрос к ф9 ЗаклДоговораСНапрПо'!$AB253,'[1]Запрос к ф9 ЗаклДоговораСНапрПо'!$M253)</f>
        <v>110/35/10кВРамешки</v>
      </c>
    </row>
    <row r="256" spans="1:8" s="34" customFormat="1" ht="15" customHeight="1" x14ac:dyDescent="0.25">
      <c r="A256" s="27" t="s">
        <v>20</v>
      </c>
      <c r="B256" s="27">
        <f t="shared" si="3"/>
        <v>253</v>
      </c>
      <c r="C256" s="28" t="s">
        <v>206</v>
      </c>
      <c r="D256" s="29">
        <v>41515</v>
      </c>
      <c r="E256" s="30" t="s">
        <v>21</v>
      </c>
      <c r="F256" s="31">
        <v>15</v>
      </c>
      <c r="G256" s="32">
        <v>466.1</v>
      </c>
      <c r="H256" s="33" t="str">
        <f>CONCATENATE('[1]Запрос к ф9 ЗаклДоговораСНапрПо'!$AD254,'[1]Запрос к ф9 ЗаклДоговораСНапрПо'!$AB254,'[1]Запрос к ф9 ЗаклДоговораСНапрПо'!$M254)</f>
        <v>35/10кВ№ 1</v>
      </c>
    </row>
    <row r="257" spans="1:8" s="34" customFormat="1" ht="15" customHeight="1" x14ac:dyDescent="0.25">
      <c r="A257" s="27" t="s">
        <v>20</v>
      </c>
      <c r="B257" s="27">
        <f t="shared" si="3"/>
        <v>254</v>
      </c>
      <c r="C257" s="28" t="s">
        <v>207</v>
      </c>
      <c r="D257" s="29">
        <v>41515</v>
      </c>
      <c r="E257" s="30" t="s">
        <v>21</v>
      </c>
      <c r="F257" s="31">
        <v>15</v>
      </c>
      <c r="G257" s="32">
        <v>466.1</v>
      </c>
      <c r="H257" s="33" t="str">
        <f>CONCATENATE('[1]Запрос к ф9 ЗаклДоговораСНапрПо'!$AD255,'[1]Запрос к ф9 ЗаклДоговораСНапрПо'!$AB255,'[1]Запрос к ф9 ЗаклДоговораСНапрПо'!$M255)</f>
        <v>35/10кВ№ 1</v>
      </c>
    </row>
    <row r="258" spans="1:8" s="34" customFormat="1" ht="15" customHeight="1" x14ac:dyDescent="0.25">
      <c r="A258" s="27" t="s">
        <v>20</v>
      </c>
      <c r="B258" s="27">
        <f t="shared" si="3"/>
        <v>255</v>
      </c>
      <c r="C258" s="28" t="s">
        <v>476</v>
      </c>
      <c r="D258" s="29">
        <v>41493</v>
      </c>
      <c r="E258" s="30" t="s">
        <v>21</v>
      </c>
      <c r="F258" s="31">
        <v>15</v>
      </c>
      <c r="G258" s="32">
        <v>466.1</v>
      </c>
      <c r="H258" s="33" t="str">
        <f>CONCATENATE('[1]Запрос к ф9 ЗаклДоговораСНапрПо'!$AD256,'[1]Запрос к ф9 ЗаклДоговораСНапрПо'!$AB256,'[1]Запрос к ф9 ЗаклДоговораСНапрПо'!$M256)</f>
        <v>35/6кВКарачарово</v>
      </c>
    </row>
    <row r="259" spans="1:8" s="34" customFormat="1" ht="15" customHeight="1" x14ac:dyDescent="0.25">
      <c r="A259" s="27" t="s">
        <v>20</v>
      </c>
      <c r="B259" s="27">
        <f t="shared" si="3"/>
        <v>256</v>
      </c>
      <c r="C259" s="28" t="s">
        <v>557</v>
      </c>
      <c r="D259" s="29">
        <v>41487</v>
      </c>
      <c r="E259" s="30" t="s">
        <v>21</v>
      </c>
      <c r="F259" s="31">
        <v>15</v>
      </c>
      <c r="G259" s="32">
        <v>466.1</v>
      </c>
      <c r="H259" s="33" t="str">
        <f>CONCATENATE('[1]Запрос к ф9 ЗаклДоговораСНапрПо'!$AD257,'[1]Запрос к ф9 ЗаклДоговораСНапрПо'!$AB257,'[1]Запрос к ф9 ЗаклДоговораСНапрПо'!$M257)</f>
        <v>110/10кВМамулино</v>
      </c>
    </row>
    <row r="260" spans="1:8" s="34" customFormat="1" ht="13.5" customHeight="1" x14ac:dyDescent="0.25">
      <c r="A260" s="27" t="s">
        <v>20</v>
      </c>
      <c r="B260" s="27">
        <f t="shared" si="3"/>
        <v>257</v>
      </c>
      <c r="C260" s="28" t="s">
        <v>421</v>
      </c>
      <c r="D260" s="29">
        <v>41507</v>
      </c>
      <c r="E260" s="30" t="s">
        <v>21</v>
      </c>
      <c r="F260" s="31">
        <v>15</v>
      </c>
      <c r="G260" s="32">
        <v>466.1</v>
      </c>
      <c r="H260" s="33" t="str">
        <f>CONCATENATE('[1]Запрос к ф9 ЗаклДоговораСНапрПо'!$AD258,'[1]Запрос к ф9 ЗаклДоговораСНапрПо'!$AB258,'[1]Запрос к ф9 ЗаклДоговораСНапрПо'!$M258)</f>
        <v>35/10кВГришкино</v>
      </c>
    </row>
    <row r="261" spans="1:8" s="34" customFormat="1" ht="15" customHeight="1" x14ac:dyDescent="0.25">
      <c r="A261" s="27" t="s">
        <v>20</v>
      </c>
      <c r="B261" s="27">
        <f t="shared" ref="B261:B324" si="4">B260+1</f>
        <v>258</v>
      </c>
      <c r="C261" s="28" t="s">
        <v>563</v>
      </c>
      <c r="D261" s="29">
        <v>41499</v>
      </c>
      <c r="E261" s="30" t="s">
        <v>21</v>
      </c>
      <c r="F261" s="31">
        <v>15</v>
      </c>
      <c r="G261" s="32">
        <v>466.1</v>
      </c>
      <c r="H261" s="33" t="str">
        <f>CONCATENATE('[1]Запрос к ф9 ЗаклДоговораСНапрПо'!$AD259,'[1]Запрос к ф9 ЗаклДоговораСНапрПо'!$AB259,'[1]Запрос к ф9 ЗаклДоговораСНапрПо'!$M259)</f>
        <v>110/10кВМамулино</v>
      </c>
    </row>
    <row r="262" spans="1:8" s="34" customFormat="1" ht="15" customHeight="1" x14ac:dyDescent="0.25">
      <c r="A262" s="27" t="s">
        <v>20</v>
      </c>
      <c r="B262" s="27">
        <f t="shared" si="4"/>
        <v>259</v>
      </c>
      <c r="C262" s="28" t="s">
        <v>562</v>
      </c>
      <c r="D262" s="29">
        <v>41502</v>
      </c>
      <c r="E262" s="30" t="s">
        <v>21</v>
      </c>
      <c r="F262" s="31">
        <v>15</v>
      </c>
      <c r="G262" s="32">
        <v>466.1</v>
      </c>
      <c r="H262" s="33" t="str">
        <f>CONCATENATE('[1]Запрос к ф9 ЗаклДоговораСНапрПо'!$AD260,'[1]Запрос к ф9 ЗаклДоговораСНапрПо'!$AB260,'[1]Запрос к ф9 ЗаклДоговораСНапрПо'!$M260)</f>
        <v>110/10кВМамулино</v>
      </c>
    </row>
    <row r="263" spans="1:8" s="34" customFormat="1" ht="15" customHeight="1" x14ac:dyDescent="0.25">
      <c r="A263" s="27" t="s">
        <v>20</v>
      </c>
      <c r="B263" s="27">
        <f t="shared" si="4"/>
        <v>260</v>
      </c>
      <c r="C263" s="28" t="s">
        <v>561</v>
      </c>
      <c r="D263" s="29">
        <v>41509</v>
      </c>
      <c r="E263" s="30" t="s">
        <v>21</v>
      </c>
      <c r="F263" s="31">
        <v>15</v>
      </c>
      <c r="G263" s="32">
        <v>466.1</v>
      </c>
      <c r="H263" s="33" t="str">
        <f>CONCATENATE('[1]Запрос к ф9 ЗаклДоговораСНапрПо'!$AD261,'[1]Запрос к ф9 ЗаклДоговораСНапрПо'!$AB261,'[1]Запрос к ф9 ЗаклДоговораСНапрПо'!$M261)</f>
        <v>110/10кВМамулино</v>
      </c>
    </row>
    <row r="264" spans="1:8" s="34" customFormat="1" ht="15" customHeight="1" x14ac:dyDescent="0.25">
      <c r="A264" s="27" t="s">
        <v>20</v>
      </c>
      <c r="B264" s="27">
        <f t="shared" si="4"/>
        <v>261</v>
      </c>
      <c r="C264" s="28" t="s">
        <v>560</v>
      </c>
      <c r="D264" s="29">
        <v>41514</v>
      </c>
      <c r="E264" s="30" t="s">
        <v>21</v>
      </c>
      <c r="F264" s="31">
        <v>15</v>
      </c>
      <c r="G264" s="32">
        <v>466.1</v>
      </c>
      <c r="H264" s="33" t="str">
        <f>CONCATENATE('[1]Запрос к ф9 ЗаклДоговораСНапрПо'!$AD262,'[1]Запрос к ф9 ЗаклДоговораСНапрПо'!$AB262,'[1]Запрос к ф9 ЗаклДоговораСНапрПо'!$M262)</f>
        <v>110/10кВМамулино</v>
      </c>
    </row>
    <row r="265" spans="1:8" s="34" customFormat="1" ht="15" customHeight="1" x14ac:dyDescent="0.25">
      <c r="A265" s="27" t="s">
        <v>20</v>
      </c>
      <c r="B265" s="27">
        <f t="shared" si="4"/>
        <v>262</v>
      </c>
      <c r="C265" s="28" t="s">
        <v>559</v>
      </c>
      <c r="D265" s="29">
        <v>41502</v>
      </c>
      <c r="E265" s="30" t="s">
        <v>21</v>
      </c>
      <c r="F265" s="31">
        <v>15</v>
      </c>
      <c r="G265" s="32">
        <v>466.1</v>
      </c>
      <c r="H265" s="33" t="str">
        <f>CONCATENATE('[1]Запрос к ф9 ЗаклДоговораСНапрПо'!$AD263,'[1]Запрос к ф9 ЗаклДоговораСНапрПо'!$AB263,'[1]Запрос к ф9 ЗаклДоговораСНапрПо'!$M263)</f>
        <v>110/10кВМамулино</v>
      </c>
    </row>
    <row r="266" spans="1:8" s="34" customFormat="1" ht="15" customHeight="1" x14ac:dyDescent="0.25">
      <c r="A266" s="27" t="s">
        <v>20</v>
      </c>
      <c r="B266" s="27">
        <f t="shared" si="4"/>
        <v>263</v>
      </c>
      <c r="C266" s="28" t="s">
        <v>558</v>
      </c>
      <c r="D266" s="29">
        <v>41494</v>
      </c>
      <c r="E266" s="30" t="s">
        <v>21</v>
      </c>
      <c r="F266" s="31">
        <v>15</v>
      </c>
      <c r="G266" s="32">
        <v>466.1</v>
      </c>
      <c r="H266" s="33" t="str">
        <f>CONCATENATE('[1]Запрос к ф9 ЗаклДоговораСНапрПо'!$AD264,'[1]Запрос к ф9 ЗаклДоговораСНапрПо'!$AB264,'[1]Запрос к ф9 ЗаклДоговораСНапрПо'!$M264)</f>
        <v>110/10кВМамулино</v>
      </c>
    </row>
    <row r="267" spans="1:8" s="34" customFormat="1" ht="15" customHeight="1" x14ac:dyDescent="0.25">
      <c r="A267" s="27" t="s">
        <v>20</v>
      </c>
      <c r="B267" s="27">
        <f t="shared" si="4"/>
        <v>264</v>
      </c>
      <c r="C267" s="28" t="s">
        <v>315</v>
      </c>
      <c r="D267" s="29">
        <v>41493</v>
      </c>
      <c r="E267" s="30" t="s">
        <v>21</v>
      </c>
      <c r="F267" s="31">
        <v>15</v>
      </c>
      <c r="G267" s="32">
        <v>466.1</v>
      </c>
      <c r="H267" s="33" t="str">
        <f>CONCATENATE('[1]Запрос к ф9 ЗаклДоговораСНапрПо'!$AD265,'[1]Запрос к ф9 ЗаклДоговораСНапрПо'!$AB265,'[1]Запрос к ф9 ЗаклДоговораСНапрПо'!$M265)</f>
        <v>110/35/10кВАлешинка</v>
      </c>
    </row>
    <row r="268" spans="1:8" s="34" customFormat="1" ht="15" customHeight="1" x14ac:dyDescent="0.25">
      <c r="A268" s="27" t="s">
        <v>20</v>
      </c>
      <c r="B268" s="27">
        <f t="shared" si="4"/>
        <v>265</v>
      </c>
      <c r="C268" s="28" t="s">
        <v>390</v>
      </c>
      <c r="D268" s="29">
        <v>41492</v>
      </c>
      <c r="E268" s="30" t="s">
        <v>21</v>
      </c>
      <c r="F268" s="31">
        <v>15</v>
      </c>
      <c r="G268" s="32">
        <v>466.1</v>
      </c>
      <c r="H268" s="33" t="str">
        <f>CONCATENATE('[1]Запрос к ф9 ЗаклДоговораСНапрПо'!$AD266,'[1]Запрос к ф9 ЗаклДоговораСНапрПо'!$AB266,'[1]Запрос к ф9 ЗаклДоговораСНапрПо'!$M266)</f>
        <v>35/10кВГородня</v>
      </c>
    </row>
    <row r="269" spans="1:8" s="34" customFormat="1" ht="15" customHeight="1" x14ac:dyDescent="0.25">
      <c r="A269" s="27" t="s">
        <v>20</v>
      </c>
      <c r="B269" s="27">
        <f t="shared" si="4"/>
        <v>266</v>
      </c>
      <c r="C269" s="28" t="s">
        <v>312</v>
      </c>
      <c r="D269" s="29">
        <v>41498</v>
      </c>
      <c r="E269" s="30" t="s">
        <v>21</v>
      </c>
      <c r="F269" s="31">
        <v>15</v>
      </c>
      <c r="G269" s="32">
        <v>466.1</v>
      </c>
      <c r="H269" s="33" t="str">
        <f>CONCATENATE('[1]Запрос к ф9 ЗаклДоговораСНапрПо'!$AD267,'[1]Запрос к ф9 ЗаклДоговораСНапрПо'!$AB267,'[1]Запрос к ф9 ЗаклДоговораСНапрПо'!$M267)</f>
        <v>110/35/10кВАлешинка</v>
      </c>
    </row>
    <row r="270" spans="1:8" s="34" customFormat="1" ht="15" customHeight="1" x14ac:dyDescent="0.25">
      <c r="A270" s="27" t="s">
        <v>20</v>
      </c>
      <c r="B270" s="27">
        <f t="shared" si="4"/>
        <v>267</v>
      </c>
      <c r="C270" s="28" t="s">
        <v>442</v>
      </c>
      <c r="D270" s="29">
        <v>41512</v>
      </c>
      <c r="E270" s="30" t="s">
        <v>21</v>
      </c>
      <c r="F270" s="31">
        <v>12</v>
      </c>
      <c r="G270" s="32">
        <v>466.1</v>
      </c>
      <c r="H270" s="33" t="str">
        <f>CONCATENATE('[1]Запрос к ф9 ЗаклДоговораСНапрПо'!$AD268,'[1]Запрос к ф9 ЗаклДоговораСНапрПо'!$AB268,'[1]Запрос к ф9 ЗаклДоговораСНапрПо'!$M268)</f>
        <v>35/10кВДмитрова Гора</v>
      </c>
    </row>
    <row r="271" spans="1:8" s="34" customFormat="1" ht="15" customHeight="1" x14ac:dyDescent="0.25">
      <c r="A271" s="27" t="s">
        <v>20</v>
      </c>
      <c r="B271" s="27">
        <f t="shared" si="4"/>
        <v>268</v>
      </c>
      <c r="C271" s="28" t="s">
        <v>328</v>
      </c>
      <c r="D271" s="29">
        <v>41499</v>
      </c>
      <c r="E271" s="30" t="s">
        <v>21</v>
      </c>
      <c r="F271" s="31">
        <v>10</v>
      </c>
      <c r="G271" s="32">
        <v>466.1</v>
      </c>
      <c r="H271" s="33" t="str">
        <f>CONCATENATE('[1]Запрос к ф9 ЗаклДоговораСНапрПо'!$AD269,'[1]Запрос к ф9 ЗаклДоговораСНапрПо'!$AB269,'[1]Запрос к ф9 ЗаклДоговораСНапрПо'!$M269)</f>
        <v>35/10кВБеле-кушаль</v>
      </c>
    </row>
    <row r="272" spans="1:8" s="34" customFormat="1" ht="15" customHeight="1" x14ac:dyDescent="0.25">
      <c r="A272" s="27" t="s">
        <v>20</v>
      </c>
      <c r="B272" s="27">
        <f t="shared" si="4"/>
        <v>269</v>
      </c>
      <c r="C272" s="28" t="s">
        <v>307</v>
      </c>
      <c r="D272" s="29">
        <v>41488</v>
      </c>
      <c r="E272" s="30" t="s">
        <v>21</v>
      </c>
      <c r="F272" s="31">
        <v>12</v>
      </c>
      <c r="G272" s="32">
        <v>466.1</v>
      </c>
      <c r="H272" s="33" t="str">
        <f>CONCATENATE('[1]Запрос к ф9 ЗаклДоговораСНапрПо'!$AD270,'[1]Запрос к ф9 ЗаклДоговораСНапрПо'!$AB270,'[1]Запрос к ф9 ЗаклДоговораСНапрПо'!$M270)</f>
        <v>35/10/6кВ№ 9</v>
      </c>
    </row>
    <row r="273" spans="1:8" s="34" customFormat="1" ht="15" customHeight="1" x14ac:dyDescent="0.25">
      <c r="A273" s="27" t="s">
        <v>20</v>
      </c>
      <c r="B273" s="27">
        <f t="shared" si="4"/>
        <v>270</v>
      </c>
      <c r="C273" s="28" t="s">
        <v>556</v>
      </c>
      <c r="D273" s="29">
        <v>41505</v>
      </c>
      <c r="E273" s="30" t="s">
        <v>21</v>
      </c>
      <c r="F273" s="31">
        <v>15</v>
      </c>
      <c r="G273" s="32">
        <v>466.1</v>
      </c>
      <c r="H273" s="33" t="str">
        <f>CONCATENATE('[1]Запрос к ф9 ЗаклДоговораСНапрПо'!$AD271,'[1]Запрос к ф9 ЗаклДоговораСНапрПо'!$AB271,'[1]Запрос к ф9 ЗаклДоговораСНапрПо'!$M271)</f>
        <v>110/10кВМамулино</v>
      </c>
    </row>
    <row r="274" spans="1:8" s="34" customFormat="1" ht="15" customHeight="1" x14ac:dyDescent="0.25">
      <c r="A274" s="27" t="s">
        <v>20</v>
      </c>
      <c r="B274" s="27">
        <f t="shared" si="4"/>
        <v>271</v>
      </c>
      <c r="C274" s="28" t="s">
        <v>324</v>
      </c>
      <c r="D274" s="29">
        <v>41509</v>
      </c>
      <c r="E274" s="30" t="s">
        <v>21</v>
      </c>
      <c r="F274" s="31">
        <v>15</v>
      </c>
      <c r="G274" s="32">
        <v>466.1</v>
      </c>
      <c r="H274" s="33" t="str">
        <f>CONCATENATE('[1]Запрос к ф9 ЗаклДоговораСНапрПо'!$AD272,'[1]Запрос к ф9 ЗаклДоговораСНапрПо'!$AB272,'[1]Запрос к ф9 ЗаклДоговораСНапрПо'!$M272)</f>
        <v>110/35/10кВБ-4</v>
      </c>
    </row>
    <row r="275" spans="1:8" s="34" customFormat="1" ht="15" customHeight="1" x14ac:dyDescent="0.25">
      <c r="A275" s="27" t="s">
        <v>20</v>
      </c>
      <c r="B275" s="27">
        <f t="shared" si="4"/>
        <v>272</v>
      </c>
      <c r="C275" s="28" t="s">
        <v>379</v>
      </c>
      <c r="D275" s="29">
        <v>41507</v>
      </c>
      <c r="E275" s="30" t="s">
        <v>21</v>
      </c>
      <c r="F275" s="31">
        <v>12</v>
      </c>
      <c r="G275" s="32">
        <v>466.1</v>
      </c>
      <c r="H275" s="33" t="str">
        <f>CONCATENATE('[1]Запрос к ф9 ЗаклДоговораСНапрПо'!$AD273,'[1]Запрос к ф9 ЗаклДоговораСНапрПо'!$AB273,'[1]Запрос к ф9 ЗаклДоговораСНапрПо'!$M273)</f>
        <v>110/35/10кВВыползово</v>
      </c>
    </row>
    <row r="276" spans="1:8" s="34" customFormat="1" ht="15" customHeight="1" x14ac:dyDescent="0.25">
      <c r="A276" s="27" t="s">
        <v>20</v>
      </c>
      <c r="B276" s="27">
        <f t="shared" si="4"/>
        <v>273</v>
      </c>
      <c r="C276" s="28" t="s">
        <v>314</v>
      </c>
      <c r="D276" s="29">
        <v>41515</v>
      </c>
      <c r="E276" s="30" t="s">
        <v>21</v>
      </c>
      <c r="F276" s="31">
        <v>15</v>
      </c>
      <c r="G276" s="32">
        <v>466.1</v>
      </c>
      <c r="H276" s="33" t="str">
        <f>CONCATENATE('[1]Запрос к ф9 ЗаклДоговораСНапрПо'!$AD274,'[1]Запрос к ф9 ЗаклДоговораСНапрПо'!$AB274,'[1]Запрос к ф9 ЗаклДоговораСНапрПо'!$M274)</f>
        <v>110/35/10кВАлешинка</v>
      </c>
    </row>
    <row r="277" spans="1:8" s="34" customFormat="1" ht="15" customHeight="1" x14ac:dyDescent="0.25">
      <c r="A277" s="27" t="s">
        <v>20</v>
      </c>
      <c r="B277" s="27">
        <f t="shared" si="4"/>
        <v>274</v>
      </c>
      <c r="C277" s="28" t="s">
        <v>208</v>
      </c>
      <c r="D277" s="29">
        <v>41499</v>
      </c>
      <c r="E277" s="30" t="s">
        <v>21</v>
      </c>
      <c r="F277" s="31">
        <v>15</v>
      </c>
      <c r="G277" s="32">
        <v>466.1</v>
      </c>
      <c r="H277" s="33" t="str">
        <f>CONCATENATE('[1]Запрос к ф9 ЗаклДоговораСНапрПо'!$AD275,'[1]Запрос к ф9 ЗаклДоговораСНапрПо'!$AB275,'[1]Запрос к ф9 ЗаклДоговораСНапрПо'!$M275)</f>
        <v>35/10кВ№ 1</v>
      </c>
    </row>
    <row r="278" spans="1:8" s="34" customFormat="1" ht="15" customHeight="1" x14ac:dyDescent="0.25">
      <c r="A278" s="27" t="s">
        <v>20</v>
      </c>
      <c r="B278" s="27">
        <f t="shared" si="4"/>
        <v>275</v>
      </c>
      <c r="C278" s="28" t="s">
        <v>712</v>
      </c>
      <c r="D278" s="29">
        <v>41488</v>
      </c>
      <c r="E278" s="30" t="s">
        <v>21</v>
      </c>
      <c r="F278" s="31">
        <v>5</v>
      </c>
      <c r="G278" s="32">
        <v>466.1</v>
      </c>
      <c r="H278" s="33" t="str">
        <f>CONCATENATE('[1]Запрос к ф9 ЗаклДоговораСНапрПо'!$AD276,'[1]Запрос к ф9 ЗаклДоговораСНапрПо'!$AB276,'[1]Запрос к ф9 ЗаклДоговораСНапрПо'!$M276)</f>
        <v>35/10кВРождество</v>
      </c>
    </row>
    <row r="279" spans="1:8" s="34" customFormat="1" ht="15" customHeight="1" x14ac:dyDescent="0.25">
      <c r="A279" s="27" t="s">
        <v>20</v>
      </c>
      <c r="B279" s="27">
        <f t="shared" si="4"/>
        <v>276</v>
      </c>
      <c r="C279" s="28" t="s">
        <v>367</v>
      </c>
      <c r="D279" s="29">
        <v>41515</v>
      </c>
      <c r="E279" s="30" t="s">
        <v>21</v>
      </c>
      <c r="F279" s="31">
        <v>8</v>
      </c>
      <c r="G279" s="32">
        <v>466.1</v>
      </c>
      <c r="H279" s="33" t="str">
        <f>CONCATENATE('[1]Запрос к ф9 ЗаклДоговораСНапрПо'!$AD277,'[1]Запрос к ф9 ЗаклДоговораСНапрПо'!$AB277,'[1]Запрос к ф9 ЗаклДоговораСНапрПо'!$M277)</f>
        <v>35/6кВВеликий Октябрь</v>
      </c>
    </row>
    <row r="280" spans="1:8" s="34" customFormat="1" ht="15" customHeight="1" x14ac:dyDescent="0.25">
      <c r="A280" s="27" t="s">
        <v>20</v>
      </c>
      <c r="B280" s="27">
        <f t="shared" si="4"/>
        <v>277</v>
      </c>
      <c r="C280" s="28" t="s">
        <v>205</v>
      </c>
      <c r="D280" s="29">
        <v>41515</v>
      </c>
      <c r="E280" s="30" t="s">
        <v>21</v>
      </c>
      <c r="F280" s="31">
        <v>15</v>
      </c>
      <c r="G280" s="32">
        <v>466.1</v>
      </c>
      <c r="H280" s="33" t="str">
        <f>CONCATENATE('[1]Запрос к ф9 ЗаклДоговораСНапрПо'!$AD278,'[1]Запрос к ф9 ЗаклДоговораСНапрПо'!$AB278,'[1]Запрос к ф9 ЗаклДоговораСНапрПо'!$M278)</f>
        <v>35/10кВ№ 1</v>
      </c>
    </row>
    <row r="281" spans="1:8" s="34" customFormat="1" ht="15" customHeight="1" x14ac:dyDescent="0.25">
      <c r="A281" s="27" t="s">
        <v>20</v>
      </c>
      <c r="B281" s="27">
        <f t="shared" si="4"/>
        <v>278</v>
      </c>
      <c r="C281" s="28" t="s">
        <v>401</v>
      </c>
      <c r="D281" s="29">
        <v>41505</v>
      </c>
      <c r="E281" s="30" t="s">
        <v>21</v>
      </c>
      <c r="F281" s="31">
        <v>15</v>
      </c>
      <c r="G281" s="32">
        <v>466.1</v>
      </c>
      <c r="H281" s="33" t="str">
        <f>CONCATENATE('[1]Запрос к ф9 ЗаклДоговораСНапрПо'!$AD279,'[1]Запрос к ф9 ЗаклДоговораСНапрПо'!$AB279,'[1]Запрос к ф9 ЗаклДоговораСНапрПо'!$M279)</f>
        <v>35/10кВГришкино</v>
      </c>
    </row>
    <row r="282" spans="1:8" s="34" customFormat="1" ht="15" customHeight="1" x14ac:dyDescent="0.25">
      <c r="A282" s="27" t="s">
        <v>20</v>
      </c>
      <c r="B282" s="27">
        <f t="shared" si="4"/>
        <v>279</v>
      </c>
      <c r="C282" s="28" t="s">
        <v>362</v>
      </c>
      <c r="D282" s="29">
        <v>41508</v>
      </c>
      <c r="E282" s="30" t="s">
        <v>21</v>
      </c>
      <c r="F282" s="31">
        <v>15</v>
      </c>
      <c r="G282" s="32">
        <v>466.1</v>
      </c>
      <c r="H282" s="33" t="str">
        <f>CONCATENATE('[1]Запрос к ф9 ЗаклДоговораСНапрПо'!$AD280,'[1]Запрос к ф9 ЗаклДоговораСНапрПо'!$AB280,'[1]Запрос к ф9 ЗаклДоговораСНапрПо'!$M280)</f>
        <v>35/10кВВега</v>
      </c>
    </row>
    <row r="283" spans="1:8" s="34" customFormat="1" ht="15" customHeight="1" x14ac:dyDescent="0.25">
      <c r="A283" s="27" t="s">
        <v>20</v>
      </c>
      <c r="B283" s="27">
        <f t="shared" si="4"/>
        <v>280</v>
      </c>
      <c r="C283" s="28" t="s">
        <v>306</v>
      </c>
      <c r="D283" s="29">
        <v>41495</v>
      </c>
      <c r="E283" s="30" t="s">
        <v>21</v>
      </c>
      <c r="F283" s="31">
        <v>15</v>
      </c>
      <c r="G283" s="32">
        <v>466.1</v>
      </c>
      <c r="H283" s="33" t="str">
        <f>CONCATENATE('[1]Запрос к ф9 ЗаклДоговораСНапрПо'!$AD281,'[1]Запрос к ф9 ЗаклДоговораСНапрПо'!$AB281,'[1]Запрос к ф9 ЗаклДоговораСНапрПо'!$M281)</f>
        <v>35/10/6кВ№ 9</v>
      </c>
    </row>
    <row r="284" spans="1:8" s="34" customFormat="1" ht="15" customHeight="1" x14ac:dyDescent="0.25">
      <c r="A284" s="27" t="s">
        <v>20</v>
      </c>
      <c r="B284" s="27">
        <f t="shared" si="4"/>
        <v>281</v>
      </c>
      <c r="C284" s="28" t="s">
        <v>807</v>
      </c>
      <c r="D284" s="29">
        <v>41509</v>
      </c>
      <c r="E284" s="30" t="s">
        <v>21</v>
      </c>
      <c r="F284" s="31">
        <v>10</v>
      </c>
      <c r="G284" s="32">
        <v>466.1</v>
      </c>
      <c r="H284" s="33" t="str">
        <f>CONCATENATE('[1]Запрос к ф9 ЗаклДоговораСНапрПо'!$AD282,'[1]Запрос к ф9 ЗаклДоговораСНапрПо'!$AB282,'[1]Запрос к ф9 ЗаклДоговораСНапрПо'!$M282)</f>
        <v>35/6кВФирово</v>
      </c>
    </row>
    <row r="285" spans="1:8" s="34" customFormat="1" ht="15" customHeight="1" x14ac:dyDescent="0.25">
      <c r="A285" s="27" t="s">
        <v>20</v>
      </c>
      <c r="B285" s="27">
        <f t="shared" si="4"/>
        <v>282</v>
      </c>
      <c r="C285" s="28" t="s">
        <v>594</v>
      </c>
      <c r="D285" s="29">
        <v>41509</v>
      </c>
      <c r="E285" s="30" t="s">
        <v>21</v>
      </c>
      <c r="F285" s="31">
        <v>12</v>
      </c>
      <c r="G285" s="32">
        <v>466.1</v>
      </c>
      <c r="H285" s="33" t="str">
        <f>CONCATENATE('[1]Запрос к ф9 ЗаклДоговораСНапрПо'!$AD283,'[1]Запрос к ф9 ЗаклДоговораСНапрПо'!$AB283,'[1]Запрос к ф9 ЗаклДоговораСНапрПо'!$M283)</f>
        <v>35/6кВМелково</v>
      </c>
    </row>
    <row r="286" spans="1:8" s="34" customFormat="1" ht="15" customHeight="1" x14ac:dyDescent="0.25">
      <c r="A286" s="27" t="s">
        <v>20</v>
      </c>
      <c r="B286" s="27">
        <f t="shared" si="4"/>
        <v>283</v>
      </c>
      <c r="C286" s="28" t="s">
        <v>806</v>
      </c>
      <c r="D286" s="29">
        <v>41498</v>
      </c>
      <c r="E286" s="30" t="s">
        <v>22</v>
      </c>
      <c r="F286" s="31">
        <v>360</v>
      </c>
      <c r="G286" s="32">
        <v>100468.8</v>
      </c>
      <c r="H286" s="33" t="str">
        <f>CONCATENATE('[1]Запрос к ф9 ЗаклДоговораСНапрПо'!$AD284,'[1]Запрос к ф9 ЗаклДоговораСНапрПо'!$AB284,'[1]Запрос к ф9 ЗаклДоговораСНапрПо'!$M284)</f>
        <v>35/10кВУланово</v>
      </c>
    </row>
    <row r="287" spans="1:8" s="34" customFormat="1" ht="15" customHeight="1" x14ac:dyDescent="0.25">
      <c r="A287" s="27" t="s">
        <v>20</v>
      </c>
      <c r="B287" s="27">
        <f t="shared" si="4"/>
        <v>284</v>
      </c>
      <c r="C287" s="28" t="s">
        <v>469</v>
      </c>
      <c r="D287" s="29">
        <v>41488</v>
      </c>
      <c r="E287" s="30" t="s">
        <v>21</v>
      </c>
      <c r="F287" s="31">
        <v>15</v>
      </c>
      <c r="G287" s="32">
        <v>466.1</v>
      </c>
      <c r="H287" s="33" t="str">
        <f>CONCATENATE('[1]Запрос к ф9 ЗаклДоговораСНапрПо'!$AD285,'[1]Запрос к ф9 ЗаклДоговораСНапрПо'!$AB285,'[1]Запрос к ф9 ЗаклДоговораСНапрПо'!$M285)</f>
        <v>35/6кВКаликино</v>
      </c>
    </row>
    <row r="288" spans="1:8" s="34" customFormat="1" ht="15" customHeight="1" x14ac:dyDescent="0.25">
      <c r="A288" s="27" t="s">
        <v>20</v>
      </c>
      <c r="B288" s="27">
        <f t="shared" si="4"/>
        <v>285</v>
      </c>
      <c r="C288" s="28" t="s">
        <v>717</v>
      </c>
      <c r="D288" s="29">
        <v>41494</v>
      </c>
      <c r="E288" s="30" t="s">
        <v>21</v>
      </c>
      <c r="F288" s="31">
        <v>10</v>
      </c>
      <c r="G288" s="32">
        <v>466.1</v>
      </c>
      <c r="H288" s="33" t="str">
        <f>CONCATENATE('[1]Запрос к ф9 ЗаклДоговораСНапрПо'!$AD286,'[1]Запрос к ф9 ЗаклДоговораСНапрПо'!$AB286,'[1]Запрос к ф9 ЗаклДоговораСНапрПо'!$M286)</f>
        <v>35/10кВСавватьево</v>
      </c>
    </row>
    <row r="289" spans="1:8" s="34" customFormat="1" ht="15" customHeight="1" x14ac:dyDescent="0.25">
      <c r="A289" s="27" t="s">
        <v>20</v>
      </c>
      <c r="B289" s="27">
        <f t="shared" si="4"/>
        <v>286</v>
      </c>
      <c r="C289" s="28" t="s">
        <v>582</v>
      </c>
      <c r="D289" s="29">
        <v>41487</v>
      </c>
      <c r="E289" s="30" t="s">
        <v>21</v>
      </c>
      <c r="F289" s="31">
        <v>10</v>
      </c>
      <c r="G289" s="32">
        <v>466.1</v>
      </c>
      <c r="H289" s="33" t="str">
        <f>CONCATENATE('[1]Запрос к ф9 ЗаклДоговораСНапрПо'!$AD287,'[1]Запрос к ф9 ЗаклДоговораСНапрПо'!$AB287,'[1]Запрос к ф9 ЗаклДоговораСНапрПо'!$M287)</f>
        <v>110/35/10кВМедновский Водозабор</v>
      </c>
    </row>
    <row r="290" spans="1:8" s="34" customFormat="1" ht="15" customHeight="1" x14ac:dyDescent="0.25">
      <c r="A290" s="27" t="s">
        <v>20</v>
      </c>
      <c r="B290" s="27">
        <f t="shared" si="4"/>
        <v>287</v>
      </c>
      <c r="C290" s="28" t="s">
        <v>533</v>
      </c>
      <c r="D290" s="29">
        <v>41495</v>
      </c>
      <c r="E290" s="30" t="s">
        <v>21</v>
      </c>
      <c r="F290" s="31">
        <v>15</v>
      </c>
      <c r="G290" s="32">
        <v>466.1</v>
      </c>
      <c r="H290" s="33" t="str">
        <f>CONCATENATE('[1]Запрос к ф9 ЗаклДоговораСНапрПо'!$AD288,'[1]Запрос к ф9 ЗаклДоговораСНапрПо'!$AB288,'[1]Запрос к ф9 ЗаклДоговораСНапрПо'!$M288)</f>
        <v>110/35/10кВЛихославль</v>
      </c>
    </row>
    <row r="291" spans="1:8" s="34" customFormat="1" ht="15" customHeight="1" x14ac:dyDescent="0.25">
      <c r="A291" s="27" t="s">
        <v>20</v>
      </c>
      <c r="B291" s="27">
        <f t="shared" si="4"/>
        <v>288</v>
      </c>
      <c r="C291" s="28" t="s">
        <v>647</v>
      </c>
      <c r="D291" s="29">
        <v>41487</v>
      </c>
      <c r="E291" s="30" t="s">
        <v>21</v>
      </c>
      <c r="F291" s="31">
        <v>15</v>
      </c>
      <c r="G291" s="32">
        <v>466.1</v>
      </c>
      <c r="H291" s="33" t="str">
        <f>CONCATENATE('[1]Запрос к ф9 ЗаклДоговораСНапрПо'!$AD289,'[1]Запрос к ф9 ЗаклДоговораСНапрПо'!$AB289,'[1]Запрос к ф9 ЗаклДоговораСНапрПо'!$M289)</f>
        <v>110/35/10кВНикола Рожок</v>
      </c>
    </row>
    <row r="292" spans="1:8" s="34" customFormat="1" ht="15" customHeight="1" x14ac:dyDescent="0.25">
      <c r="A292" s="27" t="s">
        <v>20</v>
      </c>
      <c r="B292" s="27">
        <f t="shared" si="4"/>
        <v>289</v>
      </c>
      <c r="C292" s="28" t="s">
        <v>793</v>
      </c>
      <c r="D292" s="29">
        <v>41507</v>
      </c>
      <c r="E292" s="30" t="s">
        <v>21</v>
      </c>
      <c r="F292" s="31">
        <v>10</v>
      </c>
      <c r="G292" s="32">
        <v>466.1</v>
      </c>
      <c r="H292" s="33" t="str">
        <f>CONCATENATE('[1]Запрос к ф9 ЗаклДоговораСНапрПо'!$AD290,'[1]Запрос к ф9 ЗаклДоговораСНапрПо'!$AB290,'[1]Запрос к ф9 ЗаклДоговораСНапрПо'!$M290)</f>
        <v>35/10кВТургиново</v>
      </c>
    </row>
    <row r="293" spans="1:8" s="34" customFormat="1" ht="15" customHeight="1" x14ac:dyDescent="0.25">
      <c r="A293" s="27" t="s">
        <v>20</v>
      </c>
      <c r="B293" s="27">
        <f t="shared" si="4"/>
        <v>290</v>
      </c>
      <c r="C293" s="28" t="s">
        <v>494</v>
      </c>
      <c r="D293" s="29">
        <v>41500</v>
      </c>
      <c r="E293" s="30" t="s">
        <v>21</v>
      </c>
      <c r="F293" s="31">
        <v>7</v>
      </c>
      <c r="G293" s="32">
        <v>466.1</v>
      </c>
      <c r="H293" s="33" t="str">
        <f>CONCATENATE('[1]Запрос к ф9 ЗаклДоговораСНапрПо'!$AD291,'[1]Запрос к ф9 ЗаклДоговораСНапрПо'!$AB291,'[1]Запрос к ф9 ЗаклДоговораСНапрПо'!$M291)</f>
        <v>35/10кВКрасногорская</v>
      </c>
    </row>
    <row r="294" spans="1:8" s="34" customFormat="1" ht="15" customHeight="1" x14ac:dyDescent="0.25">
      <c r="A294" s="27" t="s">
        <v>20</v>
      </c>
      <c r="B294" s="27">
        <f t="shared" si="4"/>
        <v>291</v>
      </c>
      <c r="C294" s="28" t="s">
        <v>383</v>
      </c>
      <c r="D294" s="29">
        <v>41507</v>
      </c>
      <c r="E294" s="30" t="s">
        <v>21</v>
      </c>
      <c r="F294" s="31">
        <v>12</v>
      </c>
      <c r="G294" s="32">
        <v>466.1</v>
      </c>
      <c r="H294" s="33" t="str">
        <f>CONCATENATE('[1]Запрос к ф9 ЗаклДоговораСНапрПо'!$AD292,'[1]Запрос к ф9 ЗаклДоговораСНапрПо'!$AB292,'[1]Запрос к ф9 ЗаклДоговораСНапрПо'!$M292)</f>
        <v>35/10кВГоловино</v>
      </c>
    </row>
    <row r="295" spans="1:8" s="34" customFormat="1" ht="15" customHeight="1" x14ac:dyDescent="0.25">
      <c r="A295" s="27" t="s">
        <v>20</v>
      </c>
      <c r="B295" s="27">
        <f t="shared" si="4"/>
        <v>292</v>
      </c>
      <c r="C295" s="28" t="s">
        <v>678</v>
      </c>
      <c r="D295" s="29">
        <v>41487</v>
      </c>
      <c r="E295" s="30" t="s">
        <v>21</v>
      </c>
      <c r="F295" s="31">
        <v>15</v>
      </c>
      <c r="G295" s="32">
        <v>466.1</v>
      </c>
      <c r="H295" s="33" t="str">
        <f>CONCATENATE('[1]Запрос к ф9 ЗаклДоговораСНапрПо'!$AD293,'[1]Запрос к ф9 ЗаклДоговораСНапрПо'!$AB293,'[1]Запрос к ф9 ЗаклДоговораСНапрПо'!$M293)</f>
        <v>110/35/10кВПоплавинец</v>
      </c>
    </row>
    <row r="296" spans="1:8" s="34" customFormat="1" ht="15" customHeight="1" x14ac:dyDescent="0.25">
      <c r="A296" s="27" t="s">
        <v>20</v>
      </c>
      <c r="B296" s="27">
        <f t="shared" si="4"/>
        <v>293</v>
      </c>
      <c r="C296" s="28" t="s">
        <v>609</v>
      </c>
      <c r="D296" s="29">
        <v>41487</v>
      </c>
      <c r="E296" s="30" t="s">
        <v>21</v>
      </c>
      <c r="F296" s="31">
        <v>15</v>
      </c>
      <c r="G296" s="32">
        <v>466.1</v>
      </c>
      <c r="H296" s="33" t="str">
        <f>CONCATENATE('[1]Запрос к ф9 ЗаклДоговораСНапрПо'!$AD294,'[1]Запрос к ф9 ЗаклДоговораСНапрПо'!$AB294,'[1]Запрос к ф9 ЗаклДоговораСНапрПо'!$M294)</f>
        <v>35/10кВМокшино</v>
      </c>
    </row>
    <row r="297" spans="1:8" s="34" customFormat="1" ht="15" customHeight="1" x14ac:dyDescent="0.25">
      <c r="A297" s="27" t="s">
        <v>20</v>
      </c>
      <c r="B297" s="27">
        <f t="shared" si="4"/>
        <v>294</v>
      </c>
      <c r="C297" s="28" t="s">
        <v>588</v>
      </c>
      <c r="D297" s="29">
        <v>41512</v>
      </c>
      <c r="E297" s="30" t="s">
        <v>21</v>
      </c>
      <c r="F297" s="31">
        <v>15</v>
      </c>
      <c r="G297" s="32">
        <v>466.1</v>
      </c>
      <c r="H297" s="33" t="str">
        <f>CONCATENATE('[1]Запрос к ф9 ЗаклДоговораСНапрПо'!$AD295,'[1]Запрос к ф9 ЗаклДоговораСНапрПо'!$AB295,'[1]Запрос к ф9 ЗаклДоговораСНапрПо'!$M295)</f>
        <v>35/10кВМедное</v>
      </c>
    </row>
    <row r="298" spans="1:8" s="34" customFormat="1" ht="15" customHeight="1" x14ac:dyDescent="0.25">
      <c r="A298" s="27" t="s">
        <v>20</v>
      </c>
      <c r="B298" s="27">
        <f t="shared" si="4"/>
        <v>295</v>
      </c>
      <c r="C298" s="28" t="s">
        <v>548</v>
      </c>
      <c r="D298" s="29">
        <v>41515</v>
      </c>
      <c r="E298" s="30" t="s">
        <v>21</v>
      </c>
      <c r="F298" s="31">
        <v>15</v>
      </c>
      <c r="G298" s="32">
        <v>466.1</v>
      </c>
      <c r="H298" s="33" t="str">
        <f>CONCATENATE('[1]Запрос к ф9 ЗаклДоговораСНапрПо'!$AD296,'[1]Запрос к ф9 ЗаклДоговораСНапрПо'!$AB296,'[1]Запрос к ф9 ЗаклДоговораСНапрПо'!$M296)</f>
        <v>35/6кВМакарово</v>
      </c>
    </row>
    <row r="299" spans="1:8" s="34" customFormat="1" ht="15" customHeight="1" x14ac:dyDescent="0.25">
      <c r="A299" s="27" t="s">
        <v>20</v>
      </c>
      <c r="B299" s="27">
        <f t="shared" si="4"/>
        <v>296</v>
      </c>
      <c r="C299" s="28" t="s">
        <v>554</v>
      </c>
      <c r="D299" s="29">
        <v>41514</v>
      </c>
      <c r="E299" s="30" t="s">
        <v>21</v>
      </c>
      <c r="F299" s="31">
        <v>15</v>
      </c>
      <c r="G299" s="32">
        <v>466.1</v>
      </c>
      <c r="H299" s="33" t="str">
        <f>CONCATENATE('[1]Запрос к ф9 ЗаклДоговораСНапрПо'!$AD297,'[1]Запрос к ф9 ЗаклДоговораСНапрПо'!$AB297,'[1]Запрос к ф9 ЗаклДоговораСНапрПо'!$M297)</f>
        <v>110/10кВМамулино</v>
      </c>
    </row>
    <row r="300" spans="1:8" s="34" customFormat="1" ht="15" customHeight="1" x14ac:dyDescent="0.25">
      <c r="A300" s="27" t="s">
        <v>20</v>
      </c>
      <c r="B300" s="27">
        <f t="shared" si="4"/>
        <v>297</v>
      </c>
      <c r="C300" s="28" t="s">
        <v>565</v>
      </c>
      <c r="D300" s="29">
        <v>41508</v>
      </c>
      <c r="E300" s="30" t="s">
        <v>21</v>
      </c>
      <c r="F300" s="31">
        <v>15</v>
      </c>
      <c r="G300" s="32">
        <v>466.1</v>
      </c>
      <c r="H300" s="33" t="str">
        <f>CONCATENATE('[1]Запрос к ф9 ЗаклДоговораСНапрПо'!$AD298,'[1]Запрос к ф9 ЗаклДоговораСНапрПо'!$AB298,'[1]Запрос к ф9 ЗаклДоговораСНапрПо'!$M298)</f>
        <v>110/10кВМамулино</v>
      </c>
    </row>
    <row r="301" spans="1:8" s="34" customFormat="1" ht="15" customHeight="1" x14ac:dyDescent="0.25">
      <c r="A301" s="27" t="s">
        <v>20</v>
      </c>
      <c r="B301" s="27">
        <f t="shared" si="4"/>
        <v>298</v>
      </c>
      <c r="C301" s="28" t="s">
        <v>210</v>
      </c>
      <c r="D301" s="29">
        <v>41508</v>
      </c>
      <c r="E301" s="30" t="s">
        <v>21</v>
      </c>
      <c r="F301" s="31">
        <v>15</v>
      </c>
      <c r="G301" s="32">
        <v>466.1</v>
      </c>
      <c r="H301" s="33" t="str">
        <f>CONCATENATE('[1]Запрос к ф9 ЗаклДоговораСНапрПо'!$AD299,'[1]Запрос к ф9 ЗаклДоговораСНапрПо'!$AB299,'[1]Запрос к ф9 ЗаклДоговораСНапрПо'!$M299)</f>
        <v>35/10кВ№ 1</v>
      </c>
    </row>
    <row r="302" spans="1:8" s="34" customFormat="1" ht="15" customHeight="1" x14ac:dyDescent="0.25">
      <c r="A302" s="27" t="s">
        <v>20</v>
      </c>
      <c r="B302" s="27">
        <f t="shared" si="4"/>
        <v>299</v>
      </c>
      <c r="C302" s="28" t="s">
        <v>209</v>
      </c>
      <c r="D302" s="29">
        <v>41493</v>
      </c>
      <c r="E302" s="30" t="s">
        <v>21</v>
      </c>
      <c r="F302" s="31">
        <v>15</v>
      </c>
      <c r="G302" s="32">
        <v>466.1</v>
      </c>
      <c r="H302" s="33" t="str">
        <f>CONCATENATE('[1]Запрос к ф9 ЗаклДоговораСНапрПо'!$AD300,'[1]Запрос к ф9 ЗаклДоговораСНапрПо'!$AB300,'[1]Запрос к ф9 ЗаклДоговораСНапрПо'!$M300)</f>
        <v>35/10кВ№ 1</v>
      </c>
    </row>
    <row r="303" spans="1:8" s="34" customFormat="1" ht="15" customHeight="1" x14ac:dyDescent="0.25">
      <c r="A303" s="27" t="s">
        <v>20</v>
      </c>
      <c r="B303" s="27">
        <f t="shared" si="4"/>
        <v>300</v>
      </c>
      <c r="C303" s="28" t="s">
        <v>211</v>
      </c>
      <c r="D303" s="29">
        <v>41487</v>
      </c>
      <c r="E303" s="30" t="s">
        <v>21</v>
      </c>
      <c r="F303" s="31">
        <v>15</v>
      </c>
      <c r="G303" s="32">
        <v>466.1</v>
      </c>
      <c r="H303" s="33" t="str">
        <f>CONCATENATE('[1]Запрос к ф9 ЗаклДоговораСНапрПо'!$AD301,'[1]Запрос к ф9 ЗаклДоговораСНапрПо'!$AB301,'[1]Запрос к ф9 ЗаклДоговораСНапрПо'!$M301)</f>
        <v>35/10кВ№ 1</v>
      </c>
    </row>
    <row r="304" spans="1:8" s="34" customFormat="1" ht="15" customHeight="1" x14ac:dyDescent="0.25">
      <c r="A304" s="27" t="s">
        <v>20</v>
      </c>
      <c r="B304" s="27">
        <f t="shared" si="4"/>
        <v>301</v>
      </c>
      <c r="C304" s="28" t="s">
        <v>631</v>
      </c>
      <c r="D304" s="29">
        <v>41509</v>
      </c>
      <c r="E304" s="30" t="s">
        <v>21</v>
      </c>
      <c r="F304" s="31">
        <v>12</v>
      </c>
      <c r="G304" s="32">
        <v>466.1</v>
      </c>
      <c r="H304" s="33" t="str">
        <f>CONCATENATE('[1]Запрос к ф9 ЗаклДоговораСНапрПо'!$AD302,'[1]Запрос к ф9 ЗаклДоговораСНапрПо'!$AB302,'[1]Запрос к ф9 ЗаклДоговораСНапрПо'!$M302)</f>
        <v>35/10кВНагорское</v>
      </c>
    </row>
    <row r="305" spans="1:8" s="34" customFormat="1" ht="15" customHeight="1" x14ac:dyDescent="0.25">
      <c r="A305" s="27" t="s">
        <v>20</v>
      </c>
      <c r="B305" s="27">
        <f t="shared" si="4"/>
        <v>302</v>
      </c>
      <c r="C305" s="28" t="s">
        <v>676</v>
      </c>
      <c r="D305" s="29">
        <v>41513</v>
      </c>
      <c r="E305" s="30" t="s">
        <v>21</v>
      </c>
      <c r="F305" s="31">
        <v>15</v>
      </c>
      <c r="G305" s="32">
        <v>466.1</v>
      </c>
      <c r="H305" s="33" t="str">
        <f>CONCATENATE('[1]Запрос к ф9 ЗаклДоговораСНапрПо'!$AD303,'[1]Запрос к ф9 ЗаклДоговораСНапрПо'!$AB303,'[1]Запрос к ф9 ЗаклДоговораСНапрПо'!$M303)</f>
        <v>35/10/6кВПоловцево</v>
      </c>
    </row>
    <row r="306" spans="1:8" s="34" customFormat="1" ht="15" customHeight="1" x14ac:dyDescent="0.25">
      <c r="A306" s="27" t="s">
        <v>20</v>
      </c>
      <c r="B306" s="27">
        <f t="shared" si="4"/>
        <v>303</v>
      </c>
      <c r="C306" s="28" t="s">
        <v>472</v>
      </c>
      <c r="D306" s="29">
        <v>41509</v>
      </c>
      <c r="E306" s="30" t="s">
        <v>21</v>
      </c>
      <c r="F306" s="31">
        <v>15</v>
      </c>
      <c r="G306" s="32">
        <v>466.1</v>
      </c>
      <c r="H306" s="33" t="str">
        <f>CONCATENATE('[1]Запрос к ф9 ЗаклДоговораСНапрПо'!$AD304,'[1]Запрос к ф9 ЗаклДоговораСНапрПо'!$AB304,'[1]Запрос к ф9 ЗаклДоговораСНапрПо'!$M304)</f>
        <v>35/10кВКалязин</v>
      </c>
    </row>
    <row r="307" spans="1:8" s="34" customFormat="1" ht="15" customHeight="1" x14ac:dyDescent="0.25">
      <c r="A307" s="27" t="s">
        <v>20</v>
      </c>
      <c r="B307" s="27">
        <f t="shared" si="4"/>
        <v>304</v>
      </c>
      <c r="C307" s="28" t="s">
        <v>316</v>
      </c>
      <c r="D307" s="29">
        <v>41512</v>
      </c>
      <c r="E307" s="30" t="s">
        <v>21</v>
      </c>
      <c r="F307" s="31">
        <v>5</v>
      </c>
      <c r="G307" s="32">
        <v>466.1</v>
      </c>
      <c r="H307" s="33" t="str">
        <f>CONCATENATE('[1]Запрос к ф9 ЗаклДоговораСНапрПо'!$AD305,'[1]Запрос к ф9 ЗаклДоговораСНапрПо'!$AB305,'[1]Запрос к ф9 ЗаклДоговораСНапрПо'!$M305)</f>
        <v>110/10кВАлунд</v>
      </c>
    </row>
    <row r="308" spans="1:8" s="34" customFormat="1" ht="15" customHeight="1" x14ac:dyDescent="0.25">
      <c r="A308" s="27" t="s">
        <v>20</v>
      </c>
      <c r="B308" s="27">
        <f t="shared" si="4"/>
        <v>305</v>
      </c>
      <c r="C308" s="28" t="s">
        <v>596</v>
      </c>
      <c r="D308" s="29">
        <v>41512</v>
      </c>
      <c r="E308" s="30" t="s">
        <v>21</v>
      </c>
      <c r="F308" s="31">
        <v>15</v>
      </c>
      <c r="G308" s="32">
        <v>466.1</v>
      </c>
      <c r="H308" s="33" t="str">
        <f>CONCATENATE('[1]Запрос к ф9 ЗаклДоговораСНапрПо'!$AD306,'[1]Запрос к ф9 ЗаклДоговораСНапрПо'!$AB306,'[1]Запрос к ф9 ЗаклДоговораСНапрПо'!$M306)</f>
        <v>35/10/6кВМикрорайонная</v>
      </c>
    </row>
    <row r="309" spans="1:8" s="34" customFormat="1" ht="15" customHeight="1" x14ac:dyDescent="0.25">
      <c r="A309" s="27" t="s">
        <v>20</v>
      </c>
      <c r="B309" s="27">
        <f t="shared" si="4"/>
        <v>306</v>
      </c>
      <c r="C309" s="28" t="s">
        <v>213</v>
      </c>
      <c r="D309" s="29">
        <v>41508</v>
      </c>
      <c r="E309" s="30" t="s">
        <v>21</v>
      </c>
      <c r="F309" s="31">
        <v>15</v>
      </c>
      <c r="G309" s="32">
        <v>466.1</v>
      </c>
      <c r="H309" s="33" t="str">
        <f>CONCATENATE('[1]Запрос к ф9 ЗаклДоговораСНапрПо'!$AD307,'[1]Запрос к ф9 ЗаклДоговораСНапрПо'!$AB307,'[1]Запрос к ф9 ЗаклДоговораСНапрПо'!$M307)</f>
        <v>35/10кВ№ 1</v>
      </c>
    </row>
    <row r="310" spans="1:8" s="34" customFormat="1" ht="15" customHeight="1" x14ac:dyDescent="0.25">
      <c r="A310" s="27" t="s">
        <v>20</v>
      </c>
      <c r="B310" s="27">
        <f t="shared" si="4"/>
        <v>307</v>
      </c>
      <c r="C310" s="28" t="s">
        <v>687</v>
      </c>
      <c r="D310" s="29">
        <v>41508</v>
      </c>
      <c r="E310" s="30" t="s">
        <v>21</v>
      </c>
      <c r="F310" s="31">
        <v>7</v>
      </c>
      <c r="G310" s="32">
        <v>466.1</v>
      </c>
      <c r="H310" s="33" t="str">
        <f>CONCATENATE('[1]Запрос к ф9 ЗаклДоговораСНапрПо'!$AD308,'[1]Запрос к ф9 ЗаклДоговораСНапрПо'!$AB308,'[1]Запрос к ф9 ЗаклДоговораСНапрПо'!$M308)</f>
        <v>110/35/10кВРамешки</v>
      </c>
    </row>
    <row r="311" spans="1:8" s="34" customFormat="1" ht="15" customHeight="1" x14ac:dyDescent="0.25">
      <c r="A311" s="27" t="s">
        <v>20</v>
      </c>
      <c r="B311" s="27">
        <f t="shared" si="4"/>
        <v>308</v>
      </c>
      <c r="C311" s="28" t="s">
        <v>660</v>
      </c>
      <c r="D311" s="29">
        <v>41507</v>
      </c>
      <c r="E311" s="30" t="s">
        <v>21</v>
      </c>
      <c r="F311" s="31">
        <v>15</v>
      </c>
      <c r="G311" s="32">
        <v>466.1</v>
      </c>
      <c r="H311" s="33" t="str">
        <f>CONCATENATE('[1]Запрос к ф9 ЗаклДоговораСНапрПо'!$AD309,'[1]Запрос к ф9 ЗаклДоговораСНапрПо'!$AB309,'[1]Запрос к ф9 ЗаклДоговораСНапрПо'!$M309)</f>
        <v>35/10кВПлутково</v>
      </c>
    </row>
    <row r="312" spans="1:8" s="34" customFormat="1" ht="15" customHeight="1" x14ac:dyDescent="0.25">
      <c r="A312" s="27" t="s">
        <v>20</v>
      </c>
      <c r="B312" s="27">
        <f t="shared" si="4"/>
        <v>309</v>
      </c>
      <c r="C312" s="28" t="s">
        <v>645</v>
      </c>
      <c r="D312" s="29">
        <v>41500</v>
      </c>
      <c r="E312" s="30" t="s">
        <v>21</v>
      </c>
      <c r="F312" s="31">
        <v>12</v>
      </c>
      <c r="G312" s="32">
        <v>466.1</v>
      </c>
      <c r="H312" s="33" t="str">
        <f>CONCATENATE('[1]Запрос к ф9 ЗаклДоговораСНапрПо'!$AD310,'[1]Запрос к ф9 ЗаклДоговораСНапрПо'!$AB310,'[1]Запрос к ф9 ЗаклДоговораСНапрПо'!$M310)</f>
        <v>35/10кВНерль</v>
      </c>
    </row>
    <row r="313" spans="1:8" s="34" customFormat="1" ht="15" customHeight="1" x14ac:dyDescent="0.25">
      <c r="A313" s="27" t="s">
        <v>20</v>
      </c>
      <c r="B313" s="27">
        <f t="shared" si="4"/>
        <v>310</v>
      </c>
      <c r="C313" s="28" t="s">
        <v>598</v>
      </c>
      <c r="D313" s="29">
        <v>41500</v>
      </c>
      <c r="E313" s="30" t="s">
        <v>21</v>
      </c>
      <c r="F313" s="31">
        <v>15</v>
      </c>
      <c r="G313" s="32">
        <v>466.1</v>
      </c>
      <c r="H313" s="33" t="str">
        <f>CONCATENATE('[1]Запрос к ф9 ЗаклДоговораСНапрПо'!$AD311,'[1]Запрос к ф9 ЗаклДоговораСНапрПо'!$AB311,'[1]Запрос к ф9 ЗаклДоговораСНапрПо'!$M311)</f>
        <v>35/10/6кВМикрорайонная</v>
      </c>
    </row>
    <row r="314" spans="1:8" s="34" customFormat="1" ht="15" customHeight="1" x14ac:dyDescent="0.25">
      <c r="A314" s="27" t="s">
        <v>20</v>
      </c>
      <c r="B314" s="27">
        <f t="shared" si="4"/>
        <v>311</v>
      </c>
      <c r="C314" s="28" t="s">
        <v>597</v>
      </c>
      <c r="D314" s="29">
        <v>41500</v>
      </c>
      <c r="E314" s="30" t="s">
        <v>21</v>
      </c>
      <c r="F314" s="31">
        <v>10</v>
      </c>
      <c r="G314" s="32">
        <v>466.1</v>
      </c>
      <c r="H314" s="33" t="str">
        <f>CONCATENATE('[1]Запрос к ф9 ЗаклДоговораСНапрПо'!$AD312,'[1]Запрос к ф9 ЗаклДоговораСНапрПо'!$AB312,'[1]Запрос к ф9 ЗаклДоговораСНапрПо'!$M312)</f>
        <v>35/10/6кВМикрорайонная</v>
      </c>
    </row>
    <row r="315" spans="1:8" s="34" customFormat="1" ht="15" customHeight="1" x14ac:dyDescent="0.25">
      <c r="A315" s="27" t="s">
        <v>20</v>
      </c>
      <c r="B315" s="27">
        <f t="shared" si="4"/>
        <v>312</v>
      </c>
      <c r="C315" s="28" t="s">
        <v>644</v>
      </c>
      <c r="D315" s="29">
        <v>41500</v>
      </c>
      <c r="E315" s="30" t="s">
        <v>21</v>
      </c>
      <c r="F315" s="31">
        <v>10</v>
      </c>
      <c r="G315" s="32">
        <v>466.1</v>
      </c>
      <c r="H315" s="33" t="str">
        <f>CONCATENATE('[1]Запрос к ф9 ЗаклДоговораСНапрПо'!$AD313,'[1]Запрос к ф9 ЗаклДоговораСНапрПо'!$AB313,'[1]Запрос к ф9 ЗаклДоговораСНапрПо'!$M313)</f>
        <v>35/10кВНерль</v>
      </c>
    </row>
    <row r="316" spans="1:8" s="34" customFormat="1" ht="15" customHeight="1" x14ac:dyDescent="0.25">
      <c r="A316" s="27" t="s">
        <v>20</v>
      </c>
      <c r="B316" s="27">
        <f t="shared" si="4"/>
        <v>313</v>
      </c>
      <c r="C316" s="28" t="s">
        <v>688</v>
      </c>
      <c r="D316" s="29">
        <v>41500</v>
      </c>
      <c r="E316" s="30" t="s">
        <v>21</v>
      </c>
      <c r="F316" s="31">
        <v>7</v>
      </c>
      <c r="G316" s="32">
        <v>466.1</v>
      </c>
      <c r="H316" s="33" t="str">
        <f>CONCATENATE('[1]Запрос к ф9 ЗаклДоговораСНапрПо'!$AD314,'[1]Запрос к ф9 ЗаклДоговораСНапрПо'!$AB314,'[1]Запрос к ф9 ЗаклДоговораСНапрПо'!$M314)</f>
        <v>110/35/10кВРамешки</v>
      </c>
    </row>
    <row r="317" spans="1:8" s="34" customFormat="1" ht="15" customHeight="1" x14ac:dyDescent="0.25">
      <c r="A317" s="27" t="s">
        <v>20</v>
      </c>
      <c r="B317" s="27">
        <f t="shared" si="4"/>
        <v>314</v>
      </c>
      <c r="C317" s="28" t="s">
        <v>507</v>
      </c>
      <c r="D317" s="29">
        <v>41493</v>
      </c>
      <c r="E317" s="30" t="s">
        <v>21</v>
      </c>
      <c r="F317" s="31">
        <v>15</v>
      </c>
      <c r="G317" s="32">
        <v>466.1</v>
      </c>
      <c r="H317" s="33" t="str">
        <f>CONCATENATE('[1]Запрос к ф9 ЗаклДоговораСНапрПо'!$AD315,'[1]Запрос к ф9 ЗаклДоговораСНапрПо'!$AB315,'[1]Запрос к ф9 ЗаклДоговораСНапрПо'!$M315)</f>
        <v>110/35/10кВКувшиново</v>
      </c>
    </row>
    <row r="318" spans="1:8" s="34" customFormat="1" ht="15" customHeight="1" x14ac:dyDescent="0.25">
      <c r="A318" s="27" t="s">
        <v>20</v>
      </c>
      <c r="B318" s="27">
        <f t="shared" si="4"/>
        <v>315</v>
      </c>
      <c r="C318" s="28" t="s">
        <v>510</v>
      </c>
      <c r="D318" s="29">
        <v>41514</v>
      </c>
      <c r="E318" s="30" t="s">
        <v>21</v>
      </c>
      <c r="F318" s="31">
        <v>5</v>
      </c>
      <c r="G318" s="32">
        <v>466.1</v>
      </c>
      <c r="H318" s="33" t="str">
        <f>CONCATENATE('[1]Запрос к ф9 ЗаклДоговораСНапрПо'!$AD316,'[1]Запрос к ф9 ЗаклДоговораСНапрПо'!$AB316,'[1]Запрос к ф9 ЗаклДоговораСНапрПо'!$M316)</f>
        <v>35/10кВКушалино</v>
      </c>
    </row>
    <row r="319" spans="1:8" s="34" customFormat="1" ht="15" customHeight="1" x14ac:dyDescent="0.25">
      <c r="A319" s="27" t="s">
        <v>20</v>
      </c>
      <c r="B319" s="27">
        <f t="shared" si="4"/>
        <v>316</v>
      </c>
      <c r="C319" s="28" t="s">
        <v>426</v>
      </c>
      <c r="D319" s="29">
        <v>41514</v>
      </c>
      <c r="E319" s="30" t="s">
        <v>21</v>
      </c>
      <c r="F319" s="31">
        <v>15</v>
      </c>
      <c r="G319" s="32">
        <v>466.1</v>
      </c>
      <c r="H319" s="33" t="str">
        <f>CONCATENATE('[1]Запрос к ф9 ЗаклДоговораСНапрПо'!$AD317,'[1]Запрос к ф9 ЗаклДоговораСНапрПо'!$AB317,'[1]Запрос к ф9 ЗаклДоговораСНапрПо'!$M317)</f>
        <v>35/10кВГришкино</v>
      </c>
    </row>
    <row r="320" spans="1:8" s="34" customFormat="1" ht="15" customHeight="1" x14ac:dyDescent="0.25">
      <c r="A320" s="27" t="s">
        <v>20</v>
      </c>
      <c r="B320" s="27">
        <f t="shared" si="4"/>
        <v>317</v>
      </c>
      <c r="C320" s="28" t="s">
        <v>342</v>
      </c>
      <c r="D320" s="29">
        <v>41488</v>
      </c>
      <c r="E320" s="30" t="s">
        <v>21</v>
      </c>
      <c r="F320" s="31">
        <v>15</v>
      </c>
      <c r="G320" s="32">
        <v>466.1</v>
      </c>
      <c r="H320" s="33" t="str">
        <f>CONCATENATE('[1]Запрос к ф9 ЗаклДоговораСНапрПо'!$AD318,'[1]Запрос к ф9 ЗаклДоговораСНапрПо'!$AB318,'[1]Запрос к ф9 ЗаклДоговораСНапрПо'!$M318)</f>
        <v>35/6кВБелый городок 35</v>
      </c>
    </row>
    <row r="321" spans="1:8" s="34" customFormat="1" ht="15" customHeight="1" x14ac:dyDescent="0.25">
      <c r="A321" s="27" t="s">
        <v>20</v>
      </c>
      <c r="B321" s="27">
        <f t="shared" si="4"/>
        <v>318</v>
      </c>
      <c r="C321" s="28" t="s">
        <v>462</v>
      </c>
      <c r="D321" s="29">
        <v>41501</v>
      </c>
      <c r="E321" s="30" t="s">
        <v>21</v>
      </c>
      <c r="F321" s="31">
        <v>15</v>
      </c>
      <c r="G321" s="32">
        <v>466.1</v>
      </c>
      <c r="H321" s="33" t="str">
        <f>CONCATENATE('[1]Запрос к ф9 ЗаклДоговораСНапрПо'!$AD319,'[1]Запрос к ф9 ЗаклДоговораСНапрПо'!$AB319,'[1]Запрос к ф9 ЗаклДоговораСНапрПо'!$M319)</f>
        <v>35/10кВЗубцов</v>
      </c>
    </row>
    <row r="322" spans="1:8" s="34" customFormat="1" ht="15" customHeight="1" x14ac:dyDescent="0.25">
      <c r="A322" s="27" t="s">
        <v>20</v>
      </c>
      <c r="B322" s="27">
        <f t="shared" si="4"/>
        <v>319</v>
      </c>
      <c r="C322" s="28" t="s">
        <v>665</v>
      </c>
      <c r="D322" s="29">
        <v>41507</v>
      </c>
      <c r="E322" s="30" t="s">
        <v>21</v>
      </c>
      <c r="F322" s="31">
        <v>7</v>
      </c>
      <c r="G322" s="32">
        <v>466.1</v>
      </c>
      <c r="H322" s="33" t="str">
        <f>CONCATENATE('[1]Запрос к ф9 ЗаклДоговораСНапрПо'!$AD320,'[1]Запрос к ф9 ЗаклДоговораСНапрПо'!$AB320,'[1]Запрос к ф9 ЗаклДоговораСНапрПо'!$M320)</f>
        <v>35/10кВПлутково</v>
      </c>
    </row>
    <row r="323" spans="1:8" s="34" customFormat="1" ht="15" customHeight="1" x14ac:dyDescent="0.25">
      <c r="A323" s="27" t="s">
        <v>20</v>
      </c>
      <c r="B323" s="27">
        <f t="shared" si="4"/>
        <v>320</v>
      </c>
      <c r="C323" s="28" t="s">
        <v>774</v>
      </c>
      <c r="D323" s="29">
        <v>41508</v>
      </c>
      <c r="E323" s="30" t="s">
        <v>21</v>
      </c>
      <c r="F323" s="31">
        <v>15</v>
      </c>
      <c r="G323" s="32">
        <v>466.1</v>
      </c>
      <c r="H323" s="33" t="str">
        <f>CONCATENATE('[1]Запрос к ф9 ЗаклДоговораСНапрПо'!$AD321,'[1]Запрос к ф9 ЗаклДоговораСНапрПо'!$AB321,'[1]Запрос к ф9 ЗаклДоговораСНапрПо'!$M321)</f>
        <v>110/35/10кВСтройиндустрия</v>
      </c>
    </row>
    <row r="324" spans="1:8" s="34" customFormat="1" ht="15" customHeight="1" x14ac:dyDescent="0.25">
      <c r="A324" s="27" t="s">
        <v>20</v>
      </c>
      <c r="B324" s="27">
        <f t="shared" si="4"/>
        <v>321</v>
      </c>
      <c r="C324" s="28" t="s">
        <v>519</v>
      </c>
      <c r="D324" s="29">
        <v>41500</v>
      </c>
      <c r="E324" s="30" t="s">
        <v>21</v>
      </c>
      <c r="F324" s="31">
        <v>12</v>
      </c>
      <c r="G324" s="32">
        <v>466.1</v>
      </c>
      <c r="H324" s="33" t="str">
        <f>CONCATENATE('[1]Запрос к ф9 ЗаклДоговораСНапрПо'!$AD322,'[1]Запрос к ф9 ЗаклДоговораСНапрПо'!$AB322,'[1]Запрос к ф9 ЗаклДоговораСНапрПо'!$M322)</f>
        <v>35/10кВЛесное</v>
      </c>
    </row>
    <row r="325" spans="1:8" s="34" customFormat="1" ht="15" customHeight="1" x14ac:dyDescent="0.25">
      <c r="A325" s="27" t="s">
        <v>20</v>
      </c>
      <c r="B325" s="27">
        <f t="shared" ref="B325:B388" si="5">B324+1</f>
        <v>322</v>
      </c>
      <c r="C325" s="28" t="s">
        <v>339</v>
      </c>
      <c r="D325" s="29">
        <v>41500</v>
      </c>
      <c r="E325" s="30" t="s">
        <v>21</v>
      </c>
      <c r="F325" s="31">
        <v>10</v>
      </c>
      <c r="G325" s="32">
        <v>466.1</v>
      </c>
      <c r="H325" s="33" t="str">
        <f>CONCATENATE('[1]Запрос к ф9 ЗаклДоговораСНапрПо'!$AD323,'[1]Запрос к ф9 ЗаклДоговораСНапрПо'!$AB323,'[1]Запрос к ф9 ЗаклДоговораСНапрПо'!$M323)</f>
        <v>35/6кВБелый городок 35</v>
      </c>
    </row>
    <row r="326" spans="1:8" s="34" customFormat="1" ht="15" customHeight="1" x14ac:dyDescent="0.25">
      <c r="A326" s="27" t="s">
        <v>20</v>
      </c>
      <c r="B326" s="27">
        <f t="shared" si="5"/>
        <v>323</v>
      </c>
      <c r="C326" s="28" t="s">
        <v>686</v>
      </c>
      <c r="D326" s="29">
        <v>41500</v>
      </c>
      <c r="E326" s="30" t="s">
        <v>21</v>
      </c>
      <c r="F326" s="31">
        <v>15</v>
      </c>
      <c r="G326" s="32">
        <v>466.1</v>
      </c>
      <c r="H326" s="33" t="str">
        <f>CONCATENATE('[1]Запрос к ф9 ЗаклДоговораСНапрПо'!$AD324,'[1]Запрос к ф9 ЗаклДоговораСНапрПо'!$AB324,'[1]Запрос к ф9 ЗаклДоговораСНапрПо'!$M324)</f>
        <v>110/35/10кВРадуга</v>
      </c>
    </row>
    <row r="327" spans="1:8" s="34" customFormat="1" ht="15" customHeight="1" x14ac:dyDescent="0.25">
      <c r="A327" s="27" t="s">
        <v>20</v>
      </c>
      <c r="B327" s="27">
        <f t="shared" si="5"/>
        <v>324</v>
      </c>
      <c r="C327" s="28" t="s">
        <v>302</v>
      </c>
      <c r="D327" s="29">
        <v>41500</v>
      </c>
      <c r="E327" s="30" t="s">
        <v>21</v>
      </c>
      <c r="F327" s="31">
        <v>15</v>
      </c>
      <c r="G327" s="32">
        <v>466.1</v>
      </c>
      <c r="H327" s="33" t="str">
        <f>CONCATENATE('[1]Запрос к ф9 ЗаклДоговораСНапрПо'!$AD325,'[1]Запрос к ф9 ЗаклДоговораСНапрПо'!$AB325,'[1]Запрос к ф9 ЗаклДоговораСНапрПо'!$M325)</f>
        <v>35/10кВ№ 8</v>
      </c>
    </row>
    <row r="328" spans="1:8" s="34" customFormat="1" ht="15" customHeight="1" x14ac:dyDescent="0.25">
      <c r="A328" s="27" t="s">
        <v>20</v>
      </c>
      <c r="B328" s="27">
        <f t="shared" si="5"/>
        <v>325</v>
      </c>
      <c r="C328" s="28" t="s">
        <v>364</v>
      </c>
      <c r="D328" s="29">
        <v>41500</v>
      </c>
      <c r="E328" s="30" t="s">
        <v>21</v>
      </c>
      <c r="F328" s="31">
        <v>15</v>
      </c>
      <c r="G328" s="32">
        <v>466.1</v>
      </c>
      <c r="H328" s="33" t="str">
        <f>CONCATENATE('[1]Запрос к ф9 ЗаклДоговораСНапрПо'!$AD326,'[1]Запрос к ф9 ЗаклДоговораСНапрПо'!$AB326,'[1]Запрос к ф9 ЗаклДоговораСНапрПо'!$M326)</f>
        <v>35/10кВВега</v>
      </c>
    </row>
    <row r="329" spans="1:8" s="34" customFormat="1" ht="15" customHeight="1" x14ac:dyDescent="0.25">
      <c r="A329" s="27" t="s">
        <v>20</v>
      </c>
      <c r="B329" s="27">
        <f t="shared" si="5"/>
        <v>326</v>
      </c>
      <c r="C329" s="28" t="s">
        <v>783</v>
      </c>
      <c r="D329" s="29">
        <v>41500</v>
      </c>
      <c r="E329" s="30" t="s">
        <v>21</v>
      </c>
      <c r="F329" s="31">
        <v>15</v>
      </c>
      <c r="G329" s="32">
        <v>466.1</v>
      </c>
      <c r="H329" s="33" t="str">
        <f>CONCATENATE('[1]Запрос к ф9 ЗаклДоговораСНапрПо'!$AD327,'[1]Запрос к ф9 ЗаклДоговораСНапрПо'!$AB327,'[1]Запрос к ф9 ЗаклДоговораСНапрПо'!$M327)</f>
        <v>110/35/10кВТоржок</v>
      </c>
    </row>
    <row r="330" spans="1:8" s="34" customFormat="1" ht="15" customHeight="1" x14ac:dyDescent="0.25">
      <c r="A330" s="27" t="s">
        <v>20</v>
      </c>
      <c r="B330" s="27">
        <f t="shared" si="5"/>
        <v>327</v>
      </c>
      <c r="C330" s="28" t="s">
        <v>436</v>
      </c>
      <c r="D330" s="29">
        <v>41500</v>
      </c>
      <c r="E330" s="30" t="s">
        <v>21</v>
      </c>
      <c r="F330" s="31">
        <v>15</v>
      </c>
      <c r="G330" s="32">
        <v>466.1</v>
      </c>
      <c r="H330" s="33" t="str">
        <f>CONCATENATE('[1]Запрос к ф9 ЗаклДоговораСНапрПо'!$AD328,'[1]Запрос к ф9 ЗаклДоговораСНапрПо'!$AB328,'[1]Запрос к ф9 ЗаклДоговораСНапрПо'!$M328)</f>
        <v>35/6кВДаниловское</v>
      </c>
    </row>
    <row r="331" spans="1:8" s="34" customFormat="1" ht="15" customHeight="1" x14ac:dyDescent="0.25">
      <c r="A331" s="27" t="s">
        <v>20</v>
      </c>
      <c r="B331" s="27">
        <f t="shared" si="5"/>
        <v>328</v>
      </c>
      <c r="C331" s="28" t="s">
        <v>387</v>
      </c>
      <c r="D331" s="29">
        <v>41500</v>
      </c>
      <c r="E331" s="30" t="s">
        <v>21</v>
      </c>
      <c r="F331" s="31">
        <v>15</v>
      </c>
      <c r="G331" s="32">
        <v>466.1</v>
      </c>
      <c r="H331" s="33" t="str">
        <f>CONCATENATE('[1]Запрос к ф9 ЗаклДоговораСНапрПо'!$AD329,'[1]Запрос к ф9 ЗаклДоговораСНапрПо'!$AB329,'[1]Запрос к ф9 ЗаклДоговораСНапрПо'!$M329)</f>
        <v>110/35/10кВГорицы</v>
      </c>
    </row>
    <row r="332" spans="1:8" s="34" customFormat="1" ht="15" customHeight="1" x14ac:dyDescent="0.25">
      <c r="A332" s="27" t="s">
        <v>20</v>
      </c>
      <c r="B332" s="27">
        <f t="shared" si="5"/>
        <v>329</v>
      </c>
      <c r="C332" s="28" t="s">
        <v>724</v>
      </c>
      <c r="D332" s="29">
        <v>41500</v>
      </c>
      <c r="E332" s="30" t="s">
        <v>21</v>
      </c>
      <c r="F332" s="31">
        <v>5</v>
      </c>
      <c r="G332" s="32">
        <v>466.1</v>
      </c>
      <c r="H332" s="33" t="str">
        <f>CONCATENATE('[1]Запрос к ф9 ЗаклДоговораСНапрПо'!$AD330,'[1]Запрос к ф9 ЗаклДоговораСНапрПо'!$AB330,'[1]Запрос к ф9 ЗаклДоговораСНапрПо'!$M330)</f>
        <v>35/10кВСветлица</v>
      </c>
    </row>
    <row r="333" spans="1:8" s="34" customFormat="1" ht="15" customHeight="1" x14ac:dyDescent="0.25">
      <c r="A333" s="27" t="s">
        <v>20</v>
      </c>
      <c r="B333" s="27">
        <f t="shared" si="5"/>
        <v>330</v>
      </c>
      <c r="C333" s="28" t="s">
        <v>386</v>
      </c>
      <c r="D333" s="29">
        <v>41500</v>
      </c>
      <c r="E333" s="30" t="s">
        <v>21</v>
      </c>
      <c r="F333" s="31">
        <v>15</v>
      </c>
      <c r="G333" s="32">
        <v>466.1</v>
      </c>
      <c r="H333" s="33" t="str">
        <f>CONCATENATE('[1]Запрос к ф9 ЗаклДоговораСНапрПо'!$AD331,'[1]Запрос к ф9 ЗаклДоговораСНапрПо'!$AB331,'[1]Запрос к ф9 ЗаклДоговораСНапрПо'!$M331)</f>
        <v>110/35/10кВГорицы</v>
      </c>
    </row>
    <row r="334" spans="1:8" s="34" customFormat="1" ht="15" customHeight="1" x14ac:dyDescent="0.25">
      <c r="A334" s="27" t="s">
        <v>20</v>
      </c>
      <c r="B334" s="27">
        <f t="shared" si="5"/>
        <v>331</v>
      </c>
      <c r="C334" s="28" t="s">
        <v>290</v>
      </c>
      <c r="D334" s="29">
        <v>41509</v>
      </c>
      <c r="E334" s="30" t="s">
        <v>21</v>
      </c>
      <c r="F334" s="31">
        <v>7</v>
      </c>
      <c r="G334" s="32">
        <v>466.1</v>
      </c>
      <c r="H334" s="33" t="str">
        <f>CONCATENATE('[1]Запрос к ф9 ЗаклДоговораСНапрПо'!$AD332,'[1]Запрос к ф9 ЗаклДоговораСНапрПо'!$AB332,'[1]Запрос к ф9 ЗаклДоговораСНапрПо'!$M332)</f>
        <v>35/10кВ№ 11</v>
      </c>
    </row>
    <row r="335" spans="1:8" s="34" customFormat="1" ht="15" customHeight="1" x14ac:dyDescent="0.25">
      <c r="A335" s="27" t="s">
        <v>20</v>
      </c>
      <c r="B335" s="27">
        <f t="shared" si="5"/>
        <v>332</v>
      </c>
      <c r="C335" s="28" t="s">
        <v>579</v>
      </c>
      <c r="D335" s="29">
        <v>41494</v>
      </c>
      <c r="E335" s="30" t="s">
        <v>21</v>
      </c>
      <c r="F335" s="31">
        <v>15</v>
      </c>
      <c r="G335" s="32">
        <v>466.1</v>
      </c>
      <c r="H335" s="33" t="str">
        <f>CONCATENATE('[1]Запрос к ф9 ЗаклДоговораСНапрПо'!$AD333,'[1]Запрос к ф9 ЗаклДоговораСНапрПо'!$AB333,'[1]Запрос к ф9 ЗаклДоговораСНапрПо'!$M333)</f>
        <v>110/10кВМамулино</v>
      </c>
    </row>
    <row r="336" spans="1:8" s="34" customFormat="1" ht="15" customHeight="1" x14ac:dyDescent="0.25">
      <c r="A336" s="27" t="s">
        <v>20</v>
      </c>
      <c r="B336" s="27">
        <f t="shared" si="5"/>
        <v>333</v>
      </c>
      <c r="C336" s="28" t="s">
        <v>634</v>
      </c>
      <c r="D336" s="29">
        <v>41487</v>
      </c>
      <c r="E336" s="30" t="s">
        <v>21</v>
      </c>
      <c r="F336" s="31">
        <v>10</v>
      </c>
      <c r="G336" s="32">
        <v>466.1</v>
      </c>
      <c r="H336" s="33" t="str">
        <f>CONCATENATE('[1]Запрос к ф9 ЗаклДоговораСНапрПо'!$AD334,'[1]Запрос к ф9 ЗаклДоговораСНапрПо'!$AB334,'[1]Запрос к ф9 ЗаклДоговораСНапрПо'!$M334)</f>
        <v>35/10кВНагорское</v>
      </c>
    </row>
    <row r="337" spans="1:8" s="34" customFormat="1" ht="15" customHeight="1" x14ac:dyDescent="0.25">
      <c r="A337" s="27" t="s">
        <v>20</v>
      </c>
      <c r="B337" s="27">
        <f t="shared" si="5"/>
        <v>334</v>
      </c>
      <c r="C337" s="28" t="s">
        <v>496</v>
      </c>
      <c r="D337" s="29">
        <v>41500</v>
      </c>
      <c r="E337" s="30" t="s">
        <v>21</v>
      </c>
      <c r="F337" s="31">
        <v>15</v>
      </c>
      <c r="G337" s="32">
        <v>466.1</v>
      </c>
      <c r="H337" s="33" t="str">
        <f>CONCATENATE('[1]Запрос к ф9 ЗаклДоговораСНапрПо'!$AD335,'[1]Запрос к ф9 ЗаклДоговораСНапрПо'!$AB335,'[1]Запрос к ф9 ЗаклДоговораСНапрПо'!$M335)</f>
        <v>35/10кВКрасногорская</v>
      </c>
    </row>
    <row r="338" spans="1:8" s="34" customFormat="1" ht="15" customHeight="1" x14ac:dyDescent="0.25">
      <c r="A338" s="27" t="s">
        <v>20</v>
      </c>
      <c r="B338" s="27">
        <f t="shared" si="5"/>
        <v>335</v>
      </c>
      <c r="C338" s="28" t="s">
        <v>389</v>
      </c>
      <c r="D338" s="29">
        <v>41500</v>
      </c>
      <c r="E338" s="30" t="s">
        <v>21</v>
      </c>
      <c r="F338" s="31">
        <v>15</v>
      </c>
      <c r="G338" s="32">
        <v>466.1</v>
      </c>
      <c r="H338" s="33" t="str">
        <f>CONCATENATE('[1]Запрос к ф9 ЗаклДоговораСНапрПо'!$AD336,'[1]Запрос к ф9 ЗаклДоговораСНапрПо'!$AB336,'[1]Запрос к ф9 ЗаклДоговораСНапрПо'!$M336)</f>
        <v>110/35/10кВГорицы</v>
      </c>
    </row>
    <row r="339" spans="1:8" s="34" customFormat="1" ht="15" customHeight="1" x14ac:dyDescent="0.25">
      <c r="A339" s="27" t="s">
        <v>20</v>
      </c>
      <c r="B339" s="27">
        <f t="shared" si="5"/>
        <v>336</v>
      </c>
      <c r="C339" s="28" t="s">
        <v>486</v>
      </c>
      <c r="D339" s="29">
        <v>41500</v>
      </c>
      <c r="E339" s="30" t="s">
        <v>21</v>
      </c>
      <c r="F339" s="31">
        <v>15</v>
      </c>
      <c r="G339" s="32">
        <v>466.1</v>
      </c>
      <c r="H339" s="33" t="str">
        <f>CONCATENATE('[1]Запрос к ф9 ЗаклДоговораСНапрПо'!$AD337,'[1]Запрос к ф9 ЗаклДоговораСНапрПо'!$AB337,'[1]Запрос к ф9 ЗаклДоговораСНапрПо'!$M337)</f>
        <v>35/10кВКлешнево</v>
      </c>
    </row>
    <row r="340" spans="1:8" s="34" customFormat="1" ht="15" customHeight="1" x14ac:dyDescent="0.25">
      <c r="A340" s="27" t="s">
        <v>20</v>
      </c>
      <c r="B340" s="27">
        <f t="shared" si="5"/>
        <v>337</v>
      </c>
      <c r="C340" s="28" t="s">
        <v>621</v>
      </c>
      <c r="D340" s="29">
        <v>41500</v>
      </c>
      <c r="E340" s="30" t="s">
        <v>21</v>
      </c>
      <c r="F340" s="31">
        <v>5</v>
      </c>
      <c r="G340" s="32">
        <v>466.1</v>
      </c>
      <c r="H340" s="33" t="str">
        <f>CONCATENATE('[1]Запрос к ф9 ЗаклДоговораСНапрПо'!$AD338,'[1]Запрос к ф9 ЗаклДоговораСНапрПо'!$AB338,'[1]Запрос к ф9 ЗаклДоговораСНапрПо'!$M338)</f>
        <v>35/10кВМошки</v>
      </c>
    </row>
    <row r="341" spans="1:8" s="34" customFormat="1" ht="15" customHeight="1" x14ac:dyDescent="0.25">
      <c r="A341" s="27" t="s">
        <v>20</v>
      </c>
      <c r="B341" s="27">
        <f t="shared" si="5"/>
        <v>338</v>
      </c>
      <c r="C341" s="28" t="s">
        <v>672</v>
      </c>
      <c r="D341" s="29">
        <v>41515</v>
      </c>
      <c r="E341" s="30" t="s">
        <v>21</v>
      </c>
      <c r="F341" s="31">
        <v>10</v>
      </c>
      <c r="G341" s="32">
        <v>466.1</v>
      </c>
      <c r="H341" s="33" t="str">
        <f>CONCATENATE('[1]Запрос к ф9 ЗаклДоговораСНапрПо'!$AD339,'[1]Запрос к ф9 ЗаклДоговораСНапрПо'!$AB339,'[1]Запрос к ф9 ЗаклДоговораСНапрПо'!$M339)</f>
        <v>35/10кВПогорелое Городище</v>
      </c>
    </row>
    <row r="342" spans="1:8" s="34" customFormat="1" ht="15" customHeight="1" x14ac:dyDescent="0.25">
      <c r="A342" s="27" t="s">
        <v>20</v>
      </c>
      <c r="B342" s="27">
        <f t="shared" si="5"/>
        <v>339</v>
      </c>
      <c r="C342" s="28" t="s">
        <v>782</v>
      </c>
      <c r="D342" s="29">
        <v>41499</v>
      </c>
      <c r="E342" s="30" t="s">
        <v>21</v>
      </c>
      <c r="F342" s="31">
        <v>5</v>
      </c>
      <c r="G342" s="32">
        <v>466.1</v>
      </c>
      <c r="H342" s="33" t="str">
        <f>CONCATENATE('[1]Запрос к ф9 ЗаклДоговораСНапрПо'!$AD340,'[1]Запрос к ф9 ЗаклДоговораСНапрПо'!$AB340,'[1]Запрос к ф9 ЗаклДоговораСНапрПо'!$M340)</f>
        <v>110/35/10кВТоржок</v>
      </c>
    </row>
    <row r="343" spans="1:8" s="34" customFormat="1" ht="15" customHeight="1" x14ac:dyDescent="0.25">
      <c r="A343" s="27" t="s">
        <v>20</v>
      </c>
      <c r="B343" s="27">
        <f t="shared" si="5"/>
        <v>340</v>
      </c>
      <c r="C343" s="28" t="s">
        <v>784</v>
      </c>
      <c r="D343" s="29">
        <v>41498</v>
      </c>
      <c r="E343" s="30" t="s">
        <v>21</v>
      </c>
      <c r="F343" s="31">
        <v>12</v>
      </c>
      <c r="G343" s="32">
        <v>466.1</v>
      </c>
      <c r="H343" s="33" t="str">
        <f>CONCATENATE('[1]Запрос к ф9 ЗаклДоговораСНапрПо'!$AD341,'[1]Запрос к ф9 ЗаклДоговораСНапрПо'!$AB341,'[1]Запрос к ф9 ЗаклДоговораСНапрПо'!$M341)</f>
        <v>110/35/10кВТоржок</v>
      </c>
    </row>
    <row r="344" spans="1:8" s="34" customFormat="1" ht="15" customHeight="1" x14ac:dyDescent="0.25">
      <c r="A344" s="27" t="s">
        <v>20</v>
      </c>
      <c r="B344" s="27">
        <f t="shared" si="5"/>
        <v>341</v>
      </c>
      <c r="C344" s="28" t="s">
        <v>503</v>
      </c>
      <c r="D344" s="29">
        <v>41493</v>
      </c>
      <c r="E344" s="30" t="s">
        <v>21</v>
      </c>
      <c r="F344" s="31">
        <v>15</v>
      </c>
      <c r="G344" s="32">
        <v>466.1</v>
      </c>
      <c r="H344" s="33" t="str">
        <f>CONCATENATE('[1]Запрос к ф9 ЗаклДоговораСНапрПо'!$AD342,'[1]Запрос к ф9 ЗаклДоговораСНапрПо'!$AB342,'[1]Запрос к ф9 ЗаклДоговораСНапрПо'!$M342)</f>
        <v>35/6кВКрасный луч</v>
      </c>
    </row>
    <row r="345" spans="1:8" s="34" customFormat="1" ht="15" customHeight="1" x14ac:dyDescent="0.25">
      <c r="A345" s="27" t="s">
        <v>20</v>
      </c>
      <c r="B345" s="27">
        <f t="shared" si="5"/>
        <v>342</v>
      </c>
      <c r="C345" s="28" t="s">
        <v>343</v>
      </c>
      <c r="D345" s="29">
        <v>41495</v>
      </c>
      <c r="E345" s="30" t="s">
        <v>21</v>
      </c>
      <c r="F345" s="31">
        <v>15</v>
      </c>
      <c r="G345" s="32">
        <v>466.1</v>
      </c>
      <c r="H345" s="33" t="str">
        <f>CONCATENATE('[1]Запрос к ф9 ЗаклДоговораСНапрПо'!$AD343,'[1]Запрос к ф9 ЗаклДоговораСНапрПо'!$AB343,'[1]Запрос к ф9 ЗаклДоговораСНапрПо'!$M343)</f>
        <v>35/6кВБелый городок 35</v>
      </c>
    </row>
    <row r="346" spans="1:8" s="34" customFormat="1" ht="15" customHeight="1" x14ac:dyDescent="0.25">
      <c r="A346" s="27" t="s">
        <v>20</v>
      </c>
      <c r="B346" s="27">
        <f t="shared" si="5"/>
        <v>343</v>
      </c>
      <c r="C346" s="28" t="s">
        <v>340</v>
      </c>
      <c r="D346" s="29">
        <v>41495</v>
      </c>
      <c r="E346" s="30" t="s">
        <v>21</v>
      </c>
      <c r="F346" s="31">
        <v>15</v>
      </c>
      <c r="G346" s="32">
        <v>466.1</v>
      </c>
      <c r="H346" s="33" t="str">
        <f>CONCATENATE('[1]Запрос к ф9 ЗаклДоговораСНапрПо'!$AD344,'[1]Запрос к ф9 ЗаклДоговораСНапрПо'!$AB344,'[1]Запрос к ф9 ЗаклДоговораСНапрПо'!$M344)</f>
        <v>35/6кВБелый городок 35</v>
      </c>
    </row>
    <row r="347" spans="1:8" s="34" customFormat="1" ht="15" customHeight="1" x14ac:dyDescent="0.25">
      <c r="A347" s="27" t="s">
        <v>20</v>
      </c>
      <c r="B347" s="27">
        <f t="shared" si="5"/>
        <v>344</v>
      </c>
      <c r="C347" s="28" t="s">
        <v>365</v>
      </c>
      <c r="D347" s="29">
        <v>41491</v>
      </c>
      <c r="E347" s="30" t="s">
        <v>21</v>
      </c>
      <c r="F347" s="31">
        <v>15</v>
      </c>
      <c r="G347" s="32">
        <v>466.1</v>
      </c>
      <c r="H347" s="33" t="str">
        <f>CONCATENATE('[1]Запрос к ф9 ЗаклДоговораСНапрПо'!$AD345,'[1]Запрос к ф9 ЗаклДоговораСНапрПо'!$AB345,'[1]Запрос к ф9 ЗаклДоговораСНапрПо'!$M345)</f>
        <v>35/10кВВега</v>
      </c>
    </row>
    <row r="348" spans="1:8" s="34" customFormat="1" ht="15" customHeight="1" x14ac:dyDescent="0.25">
      <c r="A348" s="27" t="s">
        <v>20</v>
      </c>
      <c r="B348" s="27">
        <f t="shared" si="5"/>
        <v>345</v>
      </c>
      <c r="C348" s="28" t="s">
        <v>736</v>
      </c>
      <c r="D348" s="29">
        <v>41502</v>
      </c>
      <c r="E348" s="30" t="s">
        <v>21</v>
      </c>
      <c r="F348" s="31">
        <v>3</v>
      </c>
      <c r="G348" s="32">
        <v>466.1</v>
      </c>
      <c r="H348" s="33" t="str">
        <f>CONCATENATE('[1]Запрос к ф9 ЗаклДоговораСНапрПо'!$AD346,'[1]Запрос к ф9 ЗаклДоговораСНапрПо'!$AB346,'[1]Запрос к ф9 ЗаклДоговораСНапрПо'!$M346)</f>
        <v>35/10кВСелигер</v>
      </c>
    </row>
    <row r="349" spans="1:8" s="34" customFormat="1" ht="15" customHeight="1" x14ac:dyDescent="0.25">
      <c r="A349" s="27" t="s">
        <v>20</v>
      </c>
      <c r="B349" s="27">
        <f t="shared" si="5"/>
        <v>346</v>
      </c>
      <c r="C349" s="28" t="s">
        <v>388</v>
      </c>
      <c r="D349" s="29">
        <v>41502</v>
      </c>
      <c r="E349" s="30" t="s">
        <v>21</v>
      </c>
      <c r="F349" s="31">
        <v>15</v>
      </c>
      <c r="G349" s="32">
        <v>466.1</v>
      </c>
      <c r="H349" s="33" t="str">
        <f>CONCATENATE('[1]Запрос к ф9 ЗаклДоговораСНапрПо'!$AD347,'[1]Запрос к ф9 ЗаклДоговораСНапрПо'!$AB347,'[1]Запрос к ф9 ЗаклДоговораСНапрПо'!$M347)</f>
        <v>110/35/10кВГорицы</v>
      </c>
    </row>
    <row r="350" spans="1:8" s="34" customFormat="1" ht="15" customHeight="1" x14ac:dyDescent="0.25">
      <c r="A350" s="27" t="s">
        <v>20</v>
      </c>
      <c r="B350" s="27">
        <f t="shared" si="5"/>
        <v>347</v>
      </c>
      <c r="C350" s="28" t="s">
        <v>600</v>
      </c>
      <c r="D350" s="29">
        <v>41501</v>
      </c>
      <c r="E350" s="30" t="s">
        <v>21</v>
      </c>
      <c r="F350" s="31">
        <v>9</v>
      </c>
      <c r="G350" s="32">
        <v>466.1</v>
      </c>
      <c r="H350" s="33" t="str">
        <f>CONCATENATE('[1]Запрос к ф9 ЗаклДоговораСНапрПо'!$AD348,'[1]Запрос к ф9 ЗаклДоговораСНапрПо'!$AB348,'[1]Запрос к ф9 ЗаклДоговораСНапрПо'!$M348)</f>
        <v>35/10/6кВМикрорайонная</v>
      </c>
    </row>
    <row r="351" spans="1:8" s="34" customFormat="1" ht="15" customHeight="1" x14ac:dyDescent="0.25">
      <c r="A351" s="27" t="s">
        <v>20</v>
      </c>
      <c r="B351" s="27">
        <f t="shared" si="5"/>
        <v>348</v>
      </c>
      <c r="C351" s="28" t="s">
        <v>505</v>
      </c>
      <c r="D351" s="29">
        <v>41500</v>
      </c>
      <c r="E351" s="30" t="s">
        <v>21</v>
      </c>
      <c r="F351" s="31">
        <v>10</v>
      </c>
      <c r="G351" s="32">
        <v>466.1</v>
      </c>
      <c r="H351" s="33" t="str">
        <f>CONCATENATE('[1]Запрос к ф9 ЗаклДоговораСНапрПо'!$AD349,'[1]Запрос к ф9 ЗаклДоговораСНапрПо'!$AB349,'[1]Запрос к ф9 ЗаклДоговораСНапрПо'!$M349)</f>
        <v>110/35/10кВКрасный Холм</v>
      </c>
    </row>
    <row r="352" spans="1:8" s="34" customFormat="1" ht="15" customHeight="1" x14ac:dyDescent="0.25">
      <c r="A352" s="27" t="s">
        <v>20</v>
      </c>
      <c r="B352" s="27">
        <f t="shared" si="5"/>
        <v>349</v>
      </c>
      <c r="C352" s="28" t="s">
        <v>517</v>
      </c>
      <c r="D352" s="29">
        <v>41492</v>
      </c>
      <c r="E352" s="30" t="s">
        <v>21</v>
      </c>
      <c r="F352" s="31">
        <v>6</v>
      </c>
      <c r="G352" s="32">
        <v>466.1</v>
      </c>
      <c r="H352" s="33" t="str">
        <f>CONCATENATE('[1]Запрос к ф9 ЗаклДоговораСНапрПо'!$AD350,'[1]Запрос к ф9 ЗаклДоговораСНапрПо'!$AB350,'[1]Запрос к ф9 ЗаклДоговораСНапрПо'!$M350)</f>
        <v>35/10кВКушалино</v>
      </c>
    </row>
    <row r="353" spans="1:8" s="34" customFormat="1" ht="15" customHeight="1" x14ac:dyDescent="0.25">
      <c r="A353" s="27" t="s">
        <v>20</v>
      </c>
      <c r="B353" s="27">
        <f t="shared" si="5"/>
        <v>350</v>
      </c>
      <c r="C353" s="28" t="s">
        <v>321</v>
      </c>
      <c r="D353" s="29">
        <v>41495</v>
      </c>
      <c r="E353" s="30" t="s">
        <v>21</v>
      </c>
      <c r="F353" s="31">
        <v>5</v>
      </c>
      <c r="G353" s="32">
        <v>466.1</v>
      </c>
      <c r="H353" s="33" t="str">
        <f>CONCATENATE('[1]Запрос к ф9 ЗаклДоговораСНапрПо'!$AD351,'[1]Запрос к ф9 ЗаклДоговораСНапрПо'!$AB351,'[1]Запрос к ф9 ЗаклДоговораСНапрПо'!$M351)</f>
        <v>110/35/10кВАндреаполь 110/35/10</v>
      </c>
    </row>
    <row r="354" spans="1:8" s="34" customFormat="1" ht="15" customHeight="1" x14ac:dyDescent="0.25">
      <c r="A354" s="27" t="s">
        <v>20</v>
      </c>
      <c r="B354" s="27">
        <f t="shared" si="5"/>
        <v>351</v>
      </c>
      <c r="C354" s="28" t="s">
        <v>829</v>
      </c>
      <c r="D354" s="29">
        <v>41499</v>
      </c>
      <c r="E354" s="30" t="s">
        <v>21</v>
      </c>
      <c r="F354" s="31">
        <v>10</v>
      </c>
      <c r="G354" s="32">
        <v>466.1</v>
      </c>
      <c r="H354" s="33" t="str">
        <f>CONCATENATE('[1]Запрос к ф9 ЗаклДоговораСНапрПо'!$AD352,'[1]Запрос к ф9 ЗаклДоговораСНапрПо'!$AB352,'[1]Запрос к ф9 ЗаклДоговораСНапрПо'!$M352)</f>
        <v>35/10кВЭммаус</v>
      </c>
    </row>
    <row r="355" spans="1:8" s="34" customFormat="1" ht="15" customHeight="1" x14ac:dyDescent="0.25">
      <c r="A355" s="27" t="s">
        <v>20</v>
      </c>
      <c r="B355" s="27">
        <f t="shared" si="5"/>
        <v>352</v>
      </c>
      <c r="C355" s="28" t="s">
        <v>463</v>
      </c>
      <c r="D355" s="29">
        <v>41487</v>
      </c>
      <c r="E355" s="30" t="s">
        <v>21</v>
      </c>
      <c r="F355" s="31">
        <v>15</v>
      </c>
      <c r="G355" s="32">
        <v>466.1</v>
      </c>
      <c r="H355" s="33" t="str">
        <f>CONCATENATE('[1]Запрос к ф9 ЗаклДоговораСНапрПо'!$AD353,'[1]Запрос к ф9 ЗаклДоговораСНапрПо'!$AB353,'[1]Запрос к ф9 ЗаклДоговораСНапрПо'!$M353)</f>
        <v>35/10кВЗубцов</v>
      </c>
    </row>
    <row r="356" spans="1:8" s="34" customFormat="1" ht="15" customHeight="1" x14ac:dyDescent="0.25">
      <c r="A356" s="27" t="s">
        <v>20</v>
      </c>
      <c r="B356" s="27">
        <f t="shared" si="5"/>
        <v>353</v>
      </c>
      <c r="C356" s="28" t="s">
        <v>374</v>
      </c>
      <c r="D356" s="29">
        <v>41495</v>
      </c>
      <c r="E356" s="30" t="s">
        <v>21</v>
      </c>
      <c r="F356" s="31">
        <v>15</v>
      </c>
      <c r="G356" s="32">
        <v>466.1</v>
      </c>
      <c r="H356" s="33" t="str">
        <f>CONCATENATE('[1]Запрос к ф9 ЗаклДоговораСНапрПо'!$AD354,'[1]Запрос к ф9 ЗаклДоговораСНапрПо'!$AB354,'[1]Запрос к ф9 ЗаклДоговораСНапрПо'!$M354)</f>
        <v>110/35/10кВВесьегонск</v>
      </c>
    </row>
    <row r="357" spans="1:8" s="34" customFormat="1" ht="15" customHeight="1" x14ac:dyDescent="0.25">
      <c r="A357" s="27" t="s">
        <v>20</v>
      </c>
      <c r="B357" s="27">
        <f t="shared" si="5"/>
        <v>354</v>
      </c>
      <c r="C357" s="28" t="s">
        <v>375</v>
      </c>
      <c r="D357" s="29">
        <v>41516</v>
      </c>
      <c r="E357" s="30" t="s">
        <v>21</v>
      </c>
      <c r="F357" s="31">
        <v>15</v>
      </c>
      <c r="G357" s="32">
        <v>466.1</v>
      </c>
      <c r="H357" s="33" t="str">
        <f>CONCATENATE('[1]Запрос к ф9 ЗаклДоговораСНапрПо'!$AD355,'[1]Запрос к ф9 ЗаклДоговораСНапрПо'!$AB355,'[1]Запрос к ф9 ЗаклДоговораСНапрПо'!$M355)</f>
        <v>110/35/10кВВесьегонск</v>
      </c>
    </row>
    <row r="358" spans="1:8" s="34" customFormat="1" ht="15" customHeight="1" x14ac:dyDescent="0.25">
      <c r="A358" s="27" t="s">
        <v>20</v>
      </c>
      <c r="B358" s="27">
        <f t="shared" si="5"/>
        <v>355</v>
      </c>
      <c r="C358" s="28" t="s">
        <v>542</v>
      </c>
      <c r="D358" s="29">
        <v>41495</v>
      </c>
      <c r="E358" s="30" t="s">
        <v>21</v>
      </c>
      <c r="F358" s="31">
        <v>5</v>
      </c>
      <c r="G358" s="32">
        <v>466.1</v>
      </c>
      <c r="H358" s="33" t="str">
        <f>CONCATENATE('[1]Запрос к ф9 ЗаклДоговораСНапрПо'!$AD356,'[1]Запрос к ф9 ЗаклДоговораСНапрПо'!$AB356,'[1]Запрос к ф9 ЗаклДоговораСНапрПо'!$M356)</f>
        <v>35/10кВЛуковниково</v>
      </c>
    </row>
    <row r="359" spans="1:8" s="34" customFormat="1" ht="15" customHeight="1" x14ac:dyDescent="0.25">
      <c r="A359" s="27" t="s">
        <v>20</v>
      </c>
      <c r="B359" s="27">
        <f t="shared" si="5"/>
        <v>356</v>
      </c>
      <c r="C359" s="28" t="s">
        <v>467</v>
      </c>
      <c r="D359" s="29">
        <v>41488</v>
      </c>
      <c r="E359" s="30" t="s">
        <v>21</v>
      </c>
      <c r="F359" s="31">
        <v>10</v>
      </c>
      <c r="G359" s="32">
        <v>466.1</v>
      </c>
      <c r="H359" s="33" t="str">
        <f>CONCATENATE('[1]Запрос к ф9 ЗаклДоговораСНапрПо'!$AD357,'[1]Запрос к ф9 ЗаклДоговораСНапрПо'!$AB357,'[1]Запрос к ф9 ЗаклДоговораСНапрПо'!$M357)</f>
        <v>35/10кВИльинское</v>
      </c>
    </row>
    <row r="360" spans="1:8" s="34" customFormat="1" ht="15" customHeight="1" x14ac:dyDescent="0.25">
      <c r="A360" s="27" t="s">
        <v>20</v>
      </c>
      <c r="B360" s="27">
        <f t="shared" si="5"/>
        <v>357</v>
      </c>
      <c r="C360" s="28" t="s">
        <v>664</v>
      </c>
      <c r="D360" s="29">
        <v>41488</v>
      </c>
      <c r="E360" s="30" t="s">
        <v>21</v>
      </c>
      <c r="F360" s="31">
        <v>15</v>
      </c>
      <c r="G360" s="32">
        <v>466.1</v>
      </c>
      <c r="H360" s="33" t="str">
        <f>CONCATENATE('[1]Запрос к ф9 ЗаклДоговораСНапрПо'!$AD358,'[1]Запрос к ф9 ЗаклДоговораСНапрПо'!$AB358,'[1]Запрос к ф9 ЗаклДоговораСНапрПо'!$M358)</f>
        <v>35/10кВПлутково</v>
      </c>
    </row>
    <row r="361" spans="1:8" s="34" customFormat="1" ht="15" customHeight="1" x14ac:dyDescent="0.25">
      <c r="A361" s="27" t="s">
        <v>20</v>
      </c>
      <c r="B361" s="27">
        <f t="shared" si="5"/>
        <v>358</v>
      </c>
      <c r="C361" s="28" t="s">
        <v>453</v>
      </c>
      <c r="D361" s="29">
        <v>41488</v>
      </c>
      <c r="E361" s="30" t="s">
        <v>21</v>
      </c>
      <c r="F361" s="31">
        <v>15</v>
      </c>
      <c r="G361" s="32">
        <v>466.1</v>
      </c>
      <c r="H361" s="33" t="str">
        <f>CONCATENATE('[1]Запрос к ф9 ЗаклДоговораСНапрПо'!$AD359,'[1]Запрос к ф9 ЗаклДоговораСНапрПо'!$AB359,'[1]Запрос к ф9 ЗаклДоговораСНапрПо'!$M359)</f>
        <v>35/10кВЗолотиха</v>
      </c>
    </row>
    <row r="362" spans="1:8" s="34" customFormat="1" ht="15" customHeight="1" x14ac:dyDescent="0.25">
      <c r="A362" s="27" t="s">
        <v>20</v>
      </c>
      <c r="B362" s="27">
        <f t="shared" si="5"/>
        <v>359</v>
      </c>
      <c r="C362" s="28" t="s">
        <v>769</v>
      </c>
      <c r="D362" s="29">
        <v>41488</v>
      </c>
      <c r="E362" s="30" t="s">
        <v>21</v>
      </c>
      <c r="F362" s="31">
        <v>5</v>
      </c>
      <c r="G362" s="32">
        <v>466.1</v>
      </c>
      <c r="H362" s="33" t="str">
        <f>CONCATENATE('[1]Запрос к ф9 ЗаклДоговораСНапрПо'!$AD360,'[1]Запрос к ф9 ЗаклДоговораСНапрПо'!$AB360,'[1]Запрос к ф9 ЗаклДоговораСНапрПо'!$M360)</f>
        <v>35/10кВСтепурино</v>
      </c>
    </row>
    <row r="363" spans="1:8" s="34" customFormat="1" ht="15" customHeight="1" x14ac:dyDescent="0.25">
      <c r="A363" s="27" t="s">
        <v>20</v>
      </c>
      <c r="B363" s="27">
        <f t="shared" si="5"/>
        <v>360</v>
      </c>
      <c r="C363" s="28" t="s">
        <v>709</v>
      </c>
      <c r="D363" s="29">
        <v>41488</v>
      </c>
      <c r="E363" s="30" t="s">
        <v>21</v>
      </c>
      <c r="F363" s="31">
        <v>10</v>
      </c>
      <c r="G363" s="32">
        <v>466.1</v>
      </c>
      <c r="H363" s="33" t="str">
        <f>CONCATENATE('[1]Запрос к ф9 ЗаклДоговораСНапрПо'!$AD361,'[1]Запрос к ф9 ЗаклДоговораСНапрПо'!$AB361,'[1]Запрос к ф9 ЗаклДоговораСНапрПо'!$M361)</f>
        <v>35/10кВРодня</v>
      </c>
    </row>
    <row r="364" spans="1:8" s="34" customFormat="1" ht="15" customHeight="1" x14ac:dyDescent="0.25">
      <c r="A364" s="27" t="s">
        <v>20</v>
      </c>
      <c r="B364" s="27">
        <f t="shared" si="5"/>
        <v>361</v>
      </c>
      <c r="C364" s="28" t="s">
        <v>504</v>
      </c>
      <c r="D364" s="29">
        <v>41488</v>
      </c>
      <c r="E364" s="30" t="s">
        <v>21</v>
      </c>
      <c r="F364" s="31">
        <v>15</v>
      </c>
      <c r="G364" s="32">
        <v>466.1</v>
      </c>
      <c r="H364" s="33" t="str">
        <f>CONCATENATE('[1]Запрос к ф9 ЗаклДоговораСНапрПо'!$AD362,'[1]Запрос к ф9 ЗаклДоговораСНапрПо'!$AB362,'[1]Запрос к ф9 ЗаклДоговораСНапрПо'!$M362)</f>
        <v>110/35/10кВКрасный Холм</v>
      </c>
    </row>
    <row r="365" spans="1:8" s="34" customFormat="1" ht="15" customHeight="1" x14ac:dyDescent="0.25">
      <c r="A365" s="27" t="s">
        <v>20</v>
      </c>
      <c r="B365" s="27">
        <f t="shared" si="5"/>
        <v>362</v>
      </c>
      <c r="C365" s="28" t="s">
        <v>395</v>
      </c>
      <c r="D365" s="29">
        <v>41488</v>
      </c>
      <c r="E365" s="30" t="s">
        <v>21</v>
      </c>
      <c r="F365" s="31">
        <v>7.5</v>
      </c>
      <c r="G365" s="32">
        <v>466.1</v>
      </c>
      <c r="H365" s="33" t="str">
        <f>CONCATENATE('[1]Запрос к ф9 ЗаклДоговораСНапрПо'!$AD363,'[1]Запрос к ф9 ЗаклДоговораСНапрПо'!$AB363,'[1]Запрос к ф9 ЗаклДоговораСНапрПо'!$M363)</f>
        <v>35/10кВГостиница</v>
      </c>
    </row>
    <row r="366" spans="1:8" s="34" customFormat="1" ht="15" customHeight="1" x14ac:dyDescent="0.25">
      <c r="A366" s="27" t="s">
        <v>20</v>
      </c>
      <c r="B366" s="27">
        <f t="shared" si="5"/>
        <v>363</v>
      </c>
      <c r="C366" s="28" t="s">
        <v>698</v>
      </c>
      <c r="D366" s="29">
        <v>41488</v>
      </c>
      <c r="E366" s="30" t="s">
        <v>21</v>
      </c>
      <c r="F366" s="31">
        <v>4.5</v>
      </c>
      <c r="G366" s="32">
        <v>466.1</v>
      </c>
      <c r="H366" s="33" t="str">
        <f>CONCATENATE('[1]Запрос к ф9 ЗаклДоговораСНапрПо'!$AD364,'[1]Запрос к ф9 ЗаклДоговораСНапрПо'!$AB364,'[1]Запрос к ф9 ЗаклДоговораСНапрПо'!$M364)</f>
        <v>110/35/10кВРамешки</v>
      </c>
    </row>
    <row r="367" spans="1:8" s="34" customFormat="1" ht="15" customHeight="1" x14ac:dyDescent="0.25">
      <c r="A367" s="27" t="s">
        <v>20</v>
      </c>
      <c r="B367" s="27">
        <f t="shared" si="5"/>
        <v>364</v>
      </c>
      <c r="C367" s="28" t="s">
        <v>460</v>
      </c>
      <c r="D367" s="29">
        <v>41488</v>
      </c>
      <c r="E367" s="30" t="s">
        <v>21</v>
      </c>
      <c r="F367" s="31">
        <v>15</v>
      </c>
      <c r="G367" s="32">
        <v>466.1</v>
      </c>
      <c r="H367" s="33" t="str">
        <f>CONCATENATE('[1]Запрос к ф9 ЗаклДоговораСНапрПо'!$AD365,'[1]Запрос к ф9 ЗаклДоговораСНапрПо'!$AB365,'[1]Запрос к ф9 ЗаклДоговораСНапрПо'!$M365)</f>
        <v>35/10кВЗубцов</v>
      </c>
    </row>
    <row r="368" spans="1:8" s="34" customFormat="1" ht="15" customHeight="1" x14ac:dyDescent="0.25">
      <c r="A368" s="27" t="s">
        <v>20</v>
      </c>
      <c r="B368" s="27">
        <f t="shared" si="5"/>
        <v>365</v>
      </c>
      <c r="C368" s="28" t="s">
        <v>538</v>
      </c>
      <c r="D368" s="29">
        <v>41488</v>
      </c>
      <c r="E368" s="30" t="s">
        <v>21</v>
      </c>
      <c r="F368" s="31">
        <v>13</v>
      </c>
      <c r="G368" s="32">
        <v>466.1</v>
      </c>
      <c r="H368" s="33" t="str">
        <f>CONCATENATE('[1]Запрос к ф9 ЗаклДоговораСНапрПо'!$AD366,'[1]Запрос к ф9 ЗаклДоговораСНапрПо'!$AB366,'[1]Запрос к ф9 ЗаклДоговораСНапрПо'!$M366)</f>
        <v>110/35/10кВЛихославль</v>
      </c>
    </row>
    <row r="369" spans="1:8" s="34" customFormat="1" ht="15" customHeight="1" x14ac:dyDescent="0.25">
      <c r="A369" s="27" t="s">
        <v>20</v>
      </c>
      <c r="B369" s="27">
        <f t="shared" si="5"/>
        <v>366</v>
      </c>
      <c r="C369" s="28" t="s">
        <v>758</v>
      </c>
      <c r="D369" s="29">
        <v>41488</v>
      </c>
      <c r="E369" s="30" t="s">
        <v>21</v>
      </c>
      <c r="F369" s="31">
        <v>15</v>
      </c>
      <c r="G369" s="32">
        <v>466.1</v>
      </c>
      <c r="H369" s="33" t="str">
        <f>CONCATENATE('[1]Запрос к ф9 ЗаклДоговораСНапрПо'!$AD367,'[1]Запрос к ф9 ЗаклДоговораСНапрПо'!$AB367,'[1]Запрос к ф9 ЗаклДоговораСНапрПо'!$M367)</f>
        <v>110/35/10кВСтарица</v>
      </c>
    </row>
    <row r="370" spans="1:8" s="34" customFormat="1" ht="15" customHeight="1" x14ac:dyDescent="0.25">
      <c r="A370" s="27" t="s">
        <v>20</v>
      </c>
      <c r="B370" s="27">
        <f t="shared" si="5"/>
        <v>367</v>
      </c>
      <c r="C370" s="28" t="s">
        <v>749</v>
      </c>
      <c r="D370" s="29">
        <v>41488</v>
      </c>
      <c r="E370" s="30" t="s">
        <v>21</v>
      </c>
      <c r="F370" s="31">
        <v>5</v>
      </c>
      <c r="G370" s="32">
        <v>466.1</v>
      </c>
      <c r="H370" s="33" t="str">
        <f>CONCATENATE('[1]Запрос к ф9 ЗаклДоговораСНапрПо'!$AD368,'[1]Запрос к ф9 ЗаклДоговораСНапрПо'!$AB368,'[1]Запрос к ф9 ЗаклДоговораСНапрПо'!$M368)</f>
        <v>35/10кВСелище</v>
      </c>
    </row>
    <row r="371" spans="1:8" s="34" customFormat="1" ht="15" customHeight="1" x14ac:dyDescent="0.25">
      <c r="A371" s="27" t="s">
        <v>20</v>
      </c>
      <c r="B371" s="27">
        <f t="shared" si="5"/>
        <v>368</v>
      </c>
      <c r="C371" s="28" t="s">
        <v>439</v>
      </c>
      <c r="D371" s="29">
        <v>41488</v>
      </c>
      <c r="E371" s="30" t="s">
        <v>21</v>
      </c>
      <c r="F371" s="31">
        <v>15</v>
      </c>
      <c r="G371" s="32">
        <v>466.1</v>
      </c>
      <c r="H371" s="33" t="str">
        <f>CONCATENATE('[1]Запрос к ф9 ЗаклДоговораСНапрПо'!$AD369,'[1]Запрос к ф9 ЗаклДоговораСНапрПо'!$AB369,'[1]Запрос к ф9 ЗаклДоговораСНапрПо'!$M369)</f>
        <v>110/35/10кВДВП</v>
      </c>
    </row>
    <row r="372" spans="1:8" s="34" customFormat="1" ht="15" customHeight="1" x14ac:dyDescent="0.25">
      <c r="A372" s="27" t="s">
        <v>20</v>
      </c>
      <c r="B372" s="27">
        <f t="shared" si="5"/>
        <v>369</v>
      </c>
      <c r="C372" s="28" t="s">
        <v>492</v>
      </c>
      <c r="D372" s="29">
        <v>41488</v>
      </c>
      <c r="E372" s="30" t="s">
        <v>21</v>
      </c>
      <c r="F372" s="31">
        <v>15</v>
      </c>
      <c r="G372" s="32">
        <v>466.1</v>
      </c>
      <c r="H372" s="33" t="str">
        <f>CONCATENATE('[1]Запрос к ф9 ЗаклДоговораСНапрПо'!$AD370,'[1]Запрос к ф9 ЗаклДоговораСНапрПо'!$AB370,'[1]Запрос к ф9 ЗаклДоговораСНапрПо'!$M370)</f>
        <v>35/10кВКняжьи Горы</v>
      </c>
    </row>
    <row r="373" spans="1:8" s="34" customFormat="1" ht="15" customHeight="1" x14ac:dyDescent="0.25">
      <c r="A373" s="27" t="s">
        <v>20</v>
      </c>
      <c r="B373" s="27">
        <f t="shared" si="5"/>
        <v>370</v>
      </c>
      <c r="C373" s="28" t="s">
        <v>748</v>
      </c>
      <c r="D373" s="29">
        <v>41488</v>
      </c>
      <c r="E373" s="30" t="s">
        <v>21</v>
      </c>
      <c r="F373" s="31">
        <v>5</v>
      </c>
      <c r="G373" s="32">
        <v>466.1</v>
      </c>
      <c r="H373" s="33" t="str">
        <f>CONCATENATE('[1]Запрос к ф9 ЗаклДоговораСНапрПо'!$AD371,'[1]Запрос к ф9 ЗаклДоговораСНапрПо'!$AB371,'[1]Запрос к ф9 ЗаклДоговораСНапрПо'!$M371)</f>
        <v>35/10кВСелище</v>
      </c>
    </row>
    <row r="374" spans="1:8" s="34" customFormat="1" ht="15" customHeight="1" x14ac:dyDescent="0.25">
      <c r="A374" s="27" t="s">
        <v>20</v>
      </c>
      <c r="B374" s="27">
        <f t="shared" si="5"/>
        <v>371</v>
      </c>
      <c r="C374" s="28" t="s">
        <v>747</v>
      </c>
      <c r="D374" s="29">
        <v>41488</v>
      </c>
      <c r="E374" s="30" t="s">
        <v>21</v>
      </c>
      <c r="F374" s="31">
        <v>5</v>
      </c>
      <c r="G374" s="32">
        <v>466.1</v>
      </c>
      <c r="H374" s="33" t="str">
        <f>CONCATENATE('[1]Запрос к ф9 ЗаклДоговораСНапрПо'!$AD372,'[1]Запрос к ф9 ЗаклДоговораСНапрПо'!$AB372,'[1]Запрос к ф9 ЗаклДоговораСНапрПо'!$M372)</f>
        <v>35/10кВСелище</v>
      </c>
    </row>
    <row r="375" spans="1:8" s="34" customFormat="1" ht="15" customHeight="1" x14ac:dyDescent="0.25">
      <c r="A375" s="27" t="s">
        <v>20</v>
      </c>
      <c r="B375" s="27">
        <f t="shared" si="5"/>
        <v>372</v>
      </c>
      <c r="C375" s="28" t="s">
        <v>459</v>
      </c>
      <c r="D375" s="29">
        <v>41488</v>
      </c>
      <c r="E375" s="30" t="s">
        <v>21</v>
      </c>
      <c r="F375" s="31">
        <v>10</v>
      </c>
      <c r="G375" s="32">
        <v>466.1</v>
      </c>
      <c r="H375" s="33" t="str">
        <f>CONCATENATE('[1]Запрос к ф9 ЗаклДоговораСНапрПо'!$AD373,'[1]Запрос к ф9 ЗаклДоговораСНапрПо'!$AB373,'[1]Запрос к ф9 ЗаклДоговораСНапрПо'!$M373)</f>
        <v>35/10кВЗубцов</v>
      </c>
    </row>
    <row r="376" spans="1:8" s="34" customFormat="1" ht="15" customHeight="1" x14ac:dyDescent="0.25">
      <c r="A376" s="27" t="s">
        <v>20</v>
      </c>
      <c r="B376" s="27">
        <f t="shared" si="5"/>
        <v>373</v>
      </c>
      <c r="C376" s="28" t="s">
        <v>410</v>
      </c>
      <c r="D376" s="29">
        <v>41488</v>
      </c>
      <c r="E376" s="30" t="s">
        <v>21</v>
      </c>
      <c r="F376" s="31">
        <v>15</v>
      </c>
      <c r="G376" s="32">
        <v>466.1</v>
      </c>
      <c r="H376" s="33" t="str">
        <f>CONCATENATE('[1]Запрос к ф9 ЗаклДоговораСНапрПо'!$AD374,'[1]Запрос к ф9 ЗаклДоговораСНапрПо'!$AB374,'[1]Запрос к ф9 ЗаклДоговораСНапрПо'!$M374)</f>
        <v>35/10кВГришкино</v>
      </c>
    </row>
    <row r="377" spans="1:8" s="34" customFormat="1" ht="15" customHeight="1" x14ac:dyDescent="0.25">
      <c r="A377" s="27" t="s">
        <v>20</v>
      </c>
      <c r="B377" s="27">
        <f t="shared" si="5"/>
        <v>374</v>
      </c>
      <c r="C377" s="28" t="s">
        <v>536</v>
      </c>
      <c r="D377" s="29">
        <v>41488</v>
      </c>
      <c r="E377" s="30" t="s">
        <v>21</v>
      </c>
      <c r="F377" s="31">
        <v>15</v>
      </c>
      <c r="G377" s="32">
        <v>466.1</v>
      </c>
      <c r="H377" s="33" t="str">
        <f>CONCATENATE('[1]Запрос к ф9 ЗаклДоговораСНапрПо'!$AD375,'[1]Запрос к ф9 ЗаклДоговораСНапрПо'!$AB375,'[1]Запрос к ф9 ЗаклДоговораСНапрПо'!$M375)</f>
        <v>110/35/10кВЛихославль</v>
      </c>
    </row>
    <row r="378" spans="1:8" s="34" customFormat="1" ht="15" customHeight="1" x14ac:dyDescent="0.25">
      <c r="A378" s="27" t="s">
        <v>20</v>
      </c>
      <c r="B378" s="27">
        <f t="shared" si="5"/>
        <v>375</v>
      </c>
      <c r="C378" s="28" t="s">
        <v>671</v>
      </c>
      <c r="D378" s="29">
        <v>41488</v>
      </c>
      <c r="E378" s="30" t="s">
        <v>21</v>
      </c>
      <c r="F378" s="31">
        <v>12</v>
      </c>
      <c r="G378" s="32">
        <v>466.1</v>
      </c>
      <c r="H378" s="33" t="str">
        <f>CONCATENATE('[1]Запрос к ф9 ЗаклДоговораСНапрПо'!$AD376,'[1]Запрос к ф9 ЗаклДоговораСНапрПо'!$AB376,'[1]Запрос к ф9 ЗаклДоговораСНапрПо'!$M376)</f>
        <v>35/10кВПогорелое Городище</v>
      </c>
    </row>
    <row r="379" spans="1:8" s="34" customFormat="1" ht="15" customHeight="1" x14ac:dyDescent="0.25">
      <c r="A379" s="27" t="s">
        <v>20</v>
      </c>
      <c r="B379" s="27">
        <f t="shared" si="5"/>
        <v>376</v>
      </c>
      <c r="C379" s="28" t="s">
        <v>622</v>
      </c>
      <c r="D379" s="29">
        <v>41498</v>
      </c>
      <c r="E379" s="30" t="s">
        <v>21</v>
      </c>
      <c r="F379" s="31">
        <v>15</v>
      </c>
      <c r="G379" s="32">
        <v>466.1</v>
      </c>
      <c r="H379" s="33" t="str">
        <f>CONCATENATE('[1]Запрос к ф9 ЗаклДоговораСНапрПо'!$AD377,'[1]Запрос к ф9 ЗаклДоговораСНапрПо'!$AB377,'[1]Запрос к ф9 ЗаклДоговораСНапрПо'!$M377)</f>
        <v>35/10кВМошки</v>
      </c>
    </row>
    <row r="380" spans="1:8" s="34" customFormat="1" ht="15" customHeight="1" x14ac:dyDescent="0.25">
      <c r="A380" s="27" t="s">
        <v>20</v>
      </c>
      <c r="B380" s="27">
        <f t="shared" si="5"/>
        <v>377</v>
      </c>
      <c r="C380" s="28" t="s">
        <v>720</v>
      </c>
      <c r="D380" s="29">
        <v>41513</v>
      </c>
      <c r="E380" s="30" t="s">
        <v>21</v>
      </c>
      <c r="F380" s="31">
        <v>12</v>
      </c>
      <c r="G380" s="32">
        <v>466.1</v>
      </c>
      <c r="H380" s="33" t="str">
        <f>CONCATENATE('[1]Запрос к ф9 ЗаклДоговораСНапрПо'!$AD378,'[1]Запрос к ф9 ЗаклДоговораСНапрПо'!$AB378,'[1]Запрос к ф9 ЗаклДоговораСНапрПо'!$M378)</f>
        <v>35/10кВСалино</v>
      </c>
    </row>
    <row r="381" spans="1:8" s="34" customFormat="1" ht="15" customHeight="1" x14ac:dyDescent="0.25">
      <c r="A381" s="27" t="s">
        <v>20</v>
      </c>
      <c r="B381" s="27">
        <f t="shared" si="5"/>
        <v>378</v>
      </c>
      <c r="C381" s="28" t="s">
        <v>341</v>
      </c>
      <c r="D381" s="29">
        <v>41515</v>
      </c>
      <c r="E381" s="30" t="s">
        <v>21</v>
      </c>
      <c r="F381" s="31">
        <v>15</v>
      </c>
      <c r="G381" s="32">
        <v>466.1</v>
      </c>
      <c r="H381" s="33" t="str">
        <f>CONCATENATE('[1]Запрос к ф9 ЗаклДоговораСНапрПо'!$AD379,'[1]Запрос к ф9 ЗаклДоговораСНапрПо'!$AB379,'[1]Запрос к ф9 ЗаклДоговораСНапрПо'!$M379)</f>
        <v>35/6кВБелый городок 35</v>
      </c>
    </row>
    <row r="382" spans="1:8" s="34" customFormat="1" ht="15" customHeight="1" x14ac:dyDescent="0.25">
      <c r="A382" s="27" t="s">
        <v>20</v>
      </c>
      <c r="B382" s="27">
        <f t="shared" si="5"/>
        <v>379</v>
      </c>
      <c r="C382" s="28" t="s">
        <v>537</v>
      </c>
      <c r="D382" s="29">
        <v>41509</v>
      </c>
      <c r="E382" s="30" t="s">
        <v>21</v>
      </c>
      <c r="F382" s="31">
        <v>15</v>
      </c>
      <c r="G382" s="32">
        <v>466.1</v>
      </c>
      <c r="H382" s="33" t="str">
        <f>CONCATENATE('[1]Запрос к ф9 ЗаклДоговораСНапрПо'!$AD380,'[1]Запрос к ф9 ЗаклДоговораСНапрПо'!$AB380,'[1]Запрос к ф9 ЗаклДоговораСНапрПо'!$M380)</f>
        <v>110/35/10кВЛихославль</v>
      </c>
    </row>
    <row r="383" spans="1:8" s="34" customFormat="1" ht="15" customHeight="1" x14ac:dyDescent="0.25">
      <c r="A383" s="27" t="s">
        <v>20</v>
      </c>
      <c r="B383" s="27">
        <f t="shared" si="5"/>
        <v>380</v>
      </c>
      <c r="C383" s="28" t="s">
        <v>620</v>
      </c>
      <c r="D383" s="29">
        <v>41500</v>
      </c>
      <c r="E383" s="30" t="s">
        <v>21</v>
      </c>
      <c r="F383" s="31">
        <v>15</v>
      </c>
      <c r="G383" s="32">
        <v>466.1</v>
      </c>
      <c r="H383" s="33" t="str">
        <f>CONCATENATE('[1]Запрос к ф9 ЗаклДоговораСНапрПо'!$AD381,'[1]Запрос к ф9 ЗаклДоговораСНапрПо'!$AB381,'[1]Запрос к ф9 ЗаклДоговораСНапрПо'!$M381)</f>
        <v>35/10кВМошки</v>
      </c>
    </row>
    <row r="384" spans="1:8" s="34" customFormat="1" ht="15" customHeight="1" x14ac:dyDescent="0.25">
      <c r="A384" s="27" t="s">
        <v>20</v>
      </c>
      <c r="B384" s="27">
        <f t="shared" si="5"/>
        <v>381</v>
      </c>
      <c r="C384" s="28" t="s">
        <v>619</v>
      </c>
      <c r="D384" s="29">
        <v>41505</v>
      </c>
      <c r="E384" s="30" t="s">
        <v>21</v>
      </c>
      <c r="F384" s="31">
        <v>10</v>
      </c>
      <c r="G384" s="32">
        <v>466.1</v>
      </c>
      <c r="H384" s="33" t="str">
        <f>CONCATENATE('[1]Запрос к ф9 ЗаклДоговораСНапрПо'!$AD382,'[1]Запрос к ф9 ЗаклДоговораСНапрПо'!$AB382,'[1]Запрос к ф9 ЗаклДоговораСНапрПо'!$M382)</f>
        <v>35/10кВМошки</v>
      </c>
    </row>
    <row r="385" spans="1:8" s="34" customFormat="1" ht="15" customHeight="1" x14ac:dyDescent="0.25">
      <c r="A385" s="27" t="s">
        <v>20</v>
      </c>
      <c r="B385" s="27">
        <f t="shared" si="5"/>
        <v>382</v>
      </c>
      <c r="C385" s="28" t="s">
        <v>808</v>
      </c>
      <c r="D385" s="29">
        <v>41513</v>
      </c>
      <c r="E385" s="30" t="s">
        <v>21</v>
      </c>
      <c r="F385" s="31">
        <v>5</v>
      </c>
      <c r="G385" s="32">
        <v>466.1</v>
      </c>
      <c r="H385" s="33" t="str">
        <f>CONCATENATE('[1]Запрос к ф9 ЗаклДоговораСНапрПо'!$AD383,'[1]Запрос к ф9 ЗаклДоговораСНапрПо'!$AB383,'[1]Запрос к ф9 ЗаклДоговораСНапрПо'!$M383)</f>
        <v>35/10кВФралево</v>
      </c>
    </row>
    <row r="386" spans="1:8" s="34" customFormat="1" ht="15" customHeight="1" x14ac:dyDescent="0.25">
      <c r="A386" s="27" t="s">
        <v>20</v>
      </c>
      <c r="B386" s="27">
        <f t="shared" si="5"/>
        <v>383</v>
      </c>
      <c r="C386" s="28" t="s">
        <v>320</v>
      </c>
      <c r="D386" s="29">
        <v>41513</v>
      </c>
      <c r="E386" s="30" t="s">
        <v>21</v>
      </c>
      <c r="F386" s="31">
        <v>5</v>
      </c>
      <c r="G386" s="32">
        <v>466.1</v>
      </c>
      <c r="H386" s="33" t="str">
        <f>CONCATENATE('[1]Запрос к ф9 ЗаклДоговораСНапрПо'!$AD384,'[1]Запрос к ф9 ЗаклДоговораСНапрПо'!$AB384,'[1]Запрос к ф9 ЗаклДоговораСНапрПо'!$M384)</f>
        <v>110/10кВАлунд</v>
      </c>
    </row>
    <row r="387" spans="1:8" s="34" customFormat="1" ht="15" customHeight="1" x14ac:dyDescent="0.25">
      <c r="A387" s="27" t="s">
        <v>20</v>
      </c>
      <c r="B387" s="27">
        <f t="shared" si="5"/>
        <v>384</v>
      </c>
      <c r="C387" s="28" t="s">
        <v>742</v>
      </c>
      <c r="D387" s="29">
        <v>41499</v>
      </c>
      <c r="E387" s="30" t="s">
        <v>21</v>
      </c>
      <c r="F387" s="31">
        <v>5</v>
      </c>
      <c r="G387" s="32">
        <v>466.1</v>
      </c>
      <c r="H387" s="33" t="str">
        <f>CONCATENATE('[1]Запрос к ф9 ЗаклДоговораСНапрПо'!$AD385,'[1]Запрос к ф9 ЗаклДоговораСНапрПо'!$AB385,'[1]Запрос к ф9 ЗаклДоговораСНапрПо'!$M385)</f>
        <v>110/35/10кВСелижарово</v>
      </c>
    </row>
    <row r="388" spans="1:8" s="34" customFormat="1" ht="15" customHeight="1" x14ac:dyDescent="0.25">
      <c r="A388" s="27" t="s">
        <v>20</v>
      </c>
      <c r="B388" s="27">
        <f t="shared" si="5"/>
        <v>385</v>
      </c>
      <c r="C388" s="28" t="s">
        <v>817</v>
      </c>
      <c r="D388" s="29">
        <v>41499</v>
      </c>
      <c r="E388" s="30" t="s">
        <v>21</v>
      </c>
      <c r="F388" s="31">
        <v>10</v>
      </c>
      <c r="G388" s="32">
        <v>466.1</v>
      </c>
      <c r="H388" s="33" t="str">
        <f>CONCATENATE('[1]Запрос к ф9 ЗаклДоговораСНапрПо'!$AD386,'[1]Запрос к ф9 ЗаклДоговораСНапрПо'!$AB386,'[1]Запрос к ф9 ЗаклДоговораСНапрПо'!$M386)</f>
        <v>110/10кВХиминститут</v>
      </c>
    </row>
    <row r="389" spans="1:8" s="34" customFormat="1" ht="15" customHeight="1" x14ac:dyDescent="0.25">
      <c r="A389" s="27" t="s">
        <v>20</v>
      </c>
      <c r="B389" s="27">
        <f t="shared" ref="B389:B452" si="6">B388+1</f>
        <v>386</v>
      </c>
      <c r="C389" s="28" t="s">
        <v>675</v>
      </c>
      <c r="D389" s="29">
        <v>41491</v>
      </c>
      <c r="E389" s="30" t="s">
        <v>21</v>
      </c>
      <c r="F389" s="31">
        <v>10</v>
      </c>
      <c r="G389" s="32">
        <v>466.1</v>
      </c>
      <c r="H389" s="33" t="str">
        <f>CONCATENATE('[1]Запрос к ф9 ЗаклДоговораСНапрПо'!$AD387,'[1]Запрос к ф9 ЗаклДоговораСНапрПо'!$AB387,'[1]Запрос к ф9 ЗаклДоговораСНапрПо'!$M387)</f>
        <v>110/10кВПолиграфкраски</v>
      </c>
    </row>
    <row r="390" spans="1:8" s="34" customFormat="1" ht="15" customHeight="1" x14ac:dyDescent="0.25">
      <c r="A390" s="27" t="s">
        <v>20</v>
      </c>
      <c r="B390" s="27">
        <f t="shared" si="6"/>
        <v>387</v>
      </c>
      <c r="C390" s="28" t="s">
        <v>741</v>
      </c>
      <c r="D390" s="29">
        <v>41500</v>
      </c>
      <c r="E390" s="30" t="s">
        <v>21</v>
      </c>
      <c r="F390" s="31">
        <v>5</v>
      </c>
      <c r="G390" s="32">
        <v>466.1</v>
      </c>
      <c r="H390" s="33" t="str">
        <f>CONCATENATE('[1]Запрос к ф9 ЗаклДоговораСНапрПо'!$AD388,'[1]Запрос к ф9 ЗаклДоговораСНапрПо'!$AB388,'[1]Запрос к ф9 ЗаклДоговораСНапрПо'!$M388)</f>
        <v>110/35/10кВСелижарово</v>
      </c>
    </row>
    <row r="391" spans="1:8" s="34" customFormat="1" ht="15" customHeight="1" x14ac:dyDescent="0.25">
      <c r="A391" s="27" t="s">
        <v>20</v>
      </c>
      <c r="B391" s="27">
        <f t="shared" si="6"/>
        <v>388</v>
      </c>
      <c r="C391" s="28" t="s">
        <v>760</v>
      </c>
      <c r="D391" s="29">
        <v>41494</v>
      </c>
      <c r="E391" s="30" t="s">
        <v>21</v>
      </c>
      <c r="F391" s="31">
        <v>12</v>
      </c>
      <c r="G391" s="32">
        <v>466.1</v>
      </c>
      <c r="H391" s="33" t="str">
        <f>CONCATENATE('[1]Запрос к ф9 ЗаклДоговораСНапрПо'!$AD389,'[1]Запрос к ф9 ЗаклДоговораСНапрПо'!$AB389,'[1]Запрос к ф9 ЗаклДоговораСНапрПо'!$M389)</f>
        <v>110/35/10кВСтарица</v>
      </c>
    </row>
    <row r="392" spans="1:8" s="34" customFormat="1" ht="15" customHeight="1" x14ac:dyDescent="0.25">
      <c r="A392" s="27" t="s">
        <v>20</v>
      </c>
      <c r="B392" s="27">
        <f t="shared" si="6"/>
        <v>389</v>
      </c>
      <c r="C392" s="28" t="s">
        <v>759</v>
      </c>
      <c r="D392" s="29">
        <v>41505</v>
      </c>
      <c r="E392" s="30" t="s">
        <v>21</v>
      </c>
      <c r="F392" s="31">
        <v>10</v>
      </c>
      <c r="G392" s="32">
        <v>466.1</v>
      </c>
      <c r="H392" s="33" t="str">
        <f>CONCATENATE('[1]Запрос к ф9 ЗаклДоговораСНапрПо'!$AD390,'[1]Запрос к ф9 ЗаклДоговораСНапрПо'!$AB390,'[1]Запрос к ф9 ЗаклДоговораСНапрПо'!$M390)</f>
        <v>110/35/10кВСтарица</v>
      </c>
    </row>
    <row r="393" spans="1:8" s="34" customFormat="1" ht="15" customHeight="1" x14ac:dyDescent="0.25">
      <c r="A393" s="27" t="s">
        <v>20</v>
      </c>
      <c r="B393" s="27">
        <f t="shared" si="6"/>
        <v>390</v>
      </c>
      <c r="C393" s="28" t="s">
        <v>670</v>
      </c>
      <c r="D393" s="29">
        <v>41515</v>
      </c>
      <c r="E393" s="30" t="s">
        <v>21</v>
      </c>
      <c r="F393" s="31">
        <v>12</v>
      </c>
      <c r="G393" s="32">
        <v>466.1</v>
      </c>
      <c r="H393" s="33" t="str">
        <f>CONCATENATE('[1]Запрос к ф9 ЗаклДоговораСНапрПо'!$AD391,'[1]Запрос к ф9 ЗаклДоговораСНапрПо'!$AB391,'[1]Запрос к ф9 ЗаклДоговораСНапрПо'!$M391)</f>
        <v>35/10кВПогорелое Городище</v>
      </c>
    </row>
    <row r="394" spans="1:8" s="34" customFormat="1" ht="15" customHeight="1" x14ac:dyDescent="0.25">
      <c r="A394" s="27" t="s">
        <v>20</v>
      </c>
      <c r="B394" s="27">
        <f t="shared" si="6"/>
        <v>391</v>
      </c>
      <c r="C394" s="28" t="s">
        <v>708</v>
      </c>
      <c r="D394" s="29">
        <v>41514</v>
      </c>
      <c r="E394" s="30" t="s">
        <v>21</v>
      </c>
      <c r="F394" s="31">
        <v>15</v>
      </c>
      <c r="G394" s="32">
        <v>466.1</v>
      </c>
      <c r="H394" s="33" t="str">
        <f>CONCATENATE('[1]Запрос к ф9 ЗаклДоговораСНапрПо'!$AD392,'[1]Запрос к ф9 ЗаклДоговораСНапрПо'!$AB392,'[1]Запрос к ф9 ЗаклДоговораСНапрПо'!$M392)</f>
        <v>35/10кВРМК</v>
      </c>
    </row>
    <row r="395" spans="1:8" s="34" customFormat="1" ht="15" customHeight="1" x14ac:dyDescent="0.25">
      <c r="A395" s="27" t="s">
        <v>20</v>
      </c>
      <c r="B395" s="27">
        <f t="shared" si="6"/>
        <v>392</v>
      </c>
      <c r="C395" s="28" t="s">
        <v>822</v>
      </c>
      <c r="D395" s="29">
        <v>41516</v>
      </c>
      <c r="E395" s="30" t="s">
        <v>21</v>
      </c>
      <c r="F395" s="31">
        <v>10</v>
      </c>
      <c r="G395" s="32">
        <v>466.1</v>
      </c>
      <c r="H395" s="33" t="str">
        <f>CONCATENATE('[1]Запрос к ф9 ЗаклДоговораСНапрПо'!$AD393,'[1]Запрос к ф9 ЗаклДоговораСНапрПо'!$AB393,'[1]Запрос к ф9 ЗаклДоговораСНапрПо'!$M393)</f>
        <v>110/35/10кВЧертолино</v>
      </c>
    </row>
    <row r="396" spans="1:8" s="34" customFormat="1" ht="15" customHeight="1" x14ac:dyDescent="0.25">
      <c r="A396" s="27" t="s">
        <v>20</v>
      </c>
      <c r="B396" s="27">
        <f t="shared" si="6"/>
        <v>393</v>
      </c>
      <c r="C396" s="28" t="s">
        <v>310</v>
      </c>
      <c r="D396" s="29">
        <v>41495</v>
      </c>
      <c r="E396" s="30" t="s">
        <v>21</v>
      </c>
      <c r="F396" s="31">
        <v>15</v>
      </c>
      <c r="G396" s="32">
        <v>466.1</v>
      </c>
      <c r="H396" s="33" t="str">
        <f>CONCATENATE('[1]Запрос к ф9 ЗаклДоговораСНапрПо'!$AD394,'[1]Запрос к ф9 ЗаклДоговораСНапрПо'!$AB394,'[1]Запрос к ф9 ЗаклДоговораСНапрПо'!$M394)</f>
        <v>35/6кВАлексино</v>
      </c>
    </row>
    <row r="397" spans="1:8" s="34" customFormat="1" ht="15" customHeight="1" x14ac:dyDescent="0.25">
      <c r="A397" s="27" t="s">
        <v>20</v>
      </c>
      <c r="B397" s="27">
        <f t="shared" si="6"/>
        <v>394</v>
      </c>
      <c r="C397" s="28" t="s">
        <v>461</v>
      </c>
      <c r="D397" s="29">
        <v>41506</v>
      </c>
      <c r="E397" s="30" t="s">
        <v>21</v>
      </c>
      <c r="F397" s="31">
        <v>15</v>
      </c>
      <c r="G397" s="32">
        <v>466.1</v>
      </c>
      <c r="H397" s="33" t="str">
        <f>CONCATENATE('[1]Запрос к ф9 ЗаклДоговораСНапрПо'!$AD395,'[1]Запрос к ф9 ЗаклДоговораСНапрПо'!$AB395,'[1]Запрос к ф9 ЗаклДоговораСНапрПо'!$M395)</f>
        <v>35/10кВЗубцов</v>
      </c>
    </row>
    <row r="398" spans="1:8" s="34" customFormat="1" ht="15" customHeight="1" x14ac:dyDescent="0.25">
      <c r="A398" s="27" t="s">
        <v>20</v>
      </c>
      <c r="B398" s="27">
        <f t="shared" si="6"/>
        <v>395</v>
      </c>
      <c r="C398" s="28" t="s">
        <v>547</v>
      </c>
      <c r="D398" s="29">
        <v>41491</v>
      </c>
      <c r="E398" s="30" t="s">
        <v>21</v>
      </c>
      <c r="F398" s="31">
        <v>7</v>
      </c>
      <c r="G398" s="32">
        <v>466.1</v>
      </c>
      <c r="H398" s="33" t="str">
        <f>CONCATENATE('[1]Запрос к ф9 ЗаклДоговораСНапрПо'!$AD396,'[1]Запрос к ф9 ЗаклДоговораСНапрПо'!$AB396,'[1]Запрос к ф9 ЗаклДоговораСНапрПо'!$M396)</f>
        <v>110/35/10кВЛуч</v>
      </c>
    </row>
    <row r="399" spans="1:8" s="34" customFormat="1" ht="15" customHeight="1" x14ac:dyDescent="0.25">
      <c r="A399" s="27" t="s">
        <v>20</v>
      </c>
      <c r="B399" s="27">
        <f t="shared" si="6"/>
        <v>396</v>
      </c>
      <c r="C399" s="28" t="s">
        <v>358</v>
      </c>
      <c r="D399" s="29">
        <v>41498</v>
      </c>
      <c r="E399" s="30" t="s">
        <v>21</v>
      </c>
      <c r="F399" s="31">
        <v>15</v>
      </c>
      <c r="G399" s="32">
        <v>466.1</v>
      </c>
      <c r="H399" s="33" t="str">
        <f>CONCATENATE('[1]Запрос к ф9 ЗаклДоговораСНапрПо'!$AD397,'[1]Запрос к ф9 ЗаклДоговораСНапрПо'!$AB397,'[1]Запрос к ф9 ЗаклДоговораСНапрПо'!$M397)</f>
        <v>35/10кВБубеньево</v>
      </c>
    </row>
    <row r="400" spans="1:8" s="34" customFormat="1" ht="15" customHeight="1" x14ac:dyDescent="0.25">
      <c r="A400" s="27" t="s">
        <v>20</v>
      </c>
      <c r="B400" s="27">
        <f t="shared" si="6"/>
        <v>397</v>
      </c>
      <c r="C400" s="28" t="s">
        <v>455</v>
      </c>
      <c r="D400" s="29">
        <v>41498</v>
      </c>
      <c r="E400" s="30" t="s">
        <v>21</v>
      </c>
      <c r="F400" s="31">
        <v>5</v>
      </c>
      <c r="G400" s="32">
        <v>466.1</v>
      </c>
      <c r="H400" s="33" t="str">
        <f>CONCATENATE('[1]Запрос к ф9 ЗаклДоговораСНапрПо'!$AD398,'[1]Запрос к ф9 ЗаклДоговораСНапрПо'!$AB398,'[1]Запрос к ф9 ЗаклДоговораСНапрПо'!$M398)</f>
        <v>35/10кВЗолотиха</v>
      </c>
    </row>
    <row r="401" spans="1:8" s="34" customFormat="1" ht="15" customHeight="1" x14ac:dyDescent="0.25">
      <c r="A401" s="27" t="s">
        <v>20</v>
      </c>
      <c r="B401" s="27">
        <f t="shared" si="6"/>
        <v>398</v>
      </c>
      <c r="C401" s="28" t="s">
        <v>773</v>
      </c>
      <c r="D401" s="29">
        <v>41491</v>
      </c>
      <c r="E401" s="30" t="s">
        <v>21</v>
      </c>
      <c r="F401" s="31">
        <v>5</v>
      </c>
      <c r="G401" s="32">
        <v>466.1</v>
      </c>
      <c r="H401" s="33" t="str">
        <f>CONCATENATE('[1]Запрос к ф9 ЗаклДоговораСНапрПо'!$AD399,'[1]Запрос к ф9 ЗаклДоговораСНапрПо'!$AB399,'[1]Запрос к ф9 ЗаклДоговораСНапрПо'!$M399)</f>
        <v>35/10кВСтрашевичи</v>
      </c>
    </row>
    <row r="402" spans="1:8" s="34" customFormat="1" ht="15" customHeight="1" x14ac:dyDescent="0.25">
      <c r="A402" s="27" t="s">
        <v>20</v>
      </c>
      <c r="B402" s="27">
        <f t="shared" si="6"/>
        <v>399</v>
      </c>
      <c r="C402" s="28" t="s">
        <v>297</v>
      </c>
      <c r="D402" s="29">
        <v>41502</v>
      </c>
      <c r="E402" s="30" t="s">
        <v>21</v>
      </c>
      <c r="F402" s="31">
        <v>10</v>
      </c>
      <c r="G402" s="32">
        <v>466.1</v>
      </c>
      <c r="H402" s="33" t="str">
        <f>CONCATENATE('[1]Запрос к ф9 ЗаклДоговораСНапрПо'!$AD400,'[1]Запрос к ф9 ЗаклДоговораСНапрПо'!$AB400,'[1]Запрос к ф9 ЗаклДоговораСНапрПо'!$M400)</f>
        <v>35/10/6кВ№ 16 (Суховерково)</v>
      </c>
    </row>
    <row r="403" spans="1:8" s="34" customFormat="1" ht="15" customHeight="1" x14ac:dyDescent="0.25">
      <c r="A403" s="27" t="s">
        <v>20</v>
      </c>
      <c r="B403" s="27">
        <f t="shared" si="6"/>
        <v>400</v>
      </c>
      <c r="C403" s="28" t="s">
        <v>776</v>
      </c>
      <c r="D403" s="29">
        <v>41498</v>
      </c>
      <c r="E403" s="30" t="s">
        <v>21</v>
      </c>
      <c r="F403" s="31">
        <v>3</v>
      </c>
      <c r="G403" s="32">
        <v>466.1</v>
      </c>
      <c r="H403" s="33" t="str">
        <f>CONCATENATE('[1]Запрос к ф9 ЗаклДоговораСНапрПо'!$AD401,'[1]Запрос к ф9 ЗаклДоговораСНапрПо'!$AB401,'[1]Запрос к ф9 ЗаклДоговораСНапрПо'!$M401)</f>
        <v>110/35/10кВСтройиндустрия</v>
      </c>
    </row>
    <row r="404" spans="1:8" s="34" customFormat="1" ht="15" customHeight="1" x14ac:dyDescent="0.25">
      <c r="A404" s="27" t="s">
        <v>20</v>
      </c>
      <c r="B404" s="27">
        <f t="shared" si="6"/>
        <v>401</v>
      </c>
      <c r="C404" s="28" t="s">
        <v>350</v>
      </c>
      <c r="D404" s="29">
        <v>41498</v>
      </c>
      <c r="E404" s="30" t="s">
        <v>21</v>
      </c>
      <c r="F404" s="31">
        <v>5</v>
      </c>
      <c r="G404" s="32">
        <v>466.1</v>
      </c>
      <c r="H404" s="33" t="str">
        <f>CONCATENATE('[1]Запрос к ф9 ЗаклДоговораСНапрПо'!$AD402,'[1]Запрос к ф9 ЗаклДоговораСНапрПо'!$AB402,'[1]Запрос к ф9 ЗаклДоговораСНапрПо'!$M402)</f>
        <v>35/10кВБольшое Вишенье</v>
      </c>
    </row>
    <row r="405" spans="1:8" s="34" customFormat="1" ht="15" customHeight="1" x14ac:dyDescent="0.25">
      <c r="A405" s="27" t="s">
        <v>20</v>
      </c>
      <c r="B405" s="27">
        <f t="shared" si="6"/>
        <v>402</v>
      </c>
      <c r="C405" s="28" t="s">
        <v>479</v>
      </c>
      <c r="D405" s="29">
        <v>41498</v>
      </c>
      <c r="E405" s="30" t="s">
        <v>21</v>
      </c>
      <c r="F405" s="31">
        <v>10</v>
      </c>
      <c r="G405" s="32">
        <v>466.1</v>
      </c>
      <c r="H405" s="33" t="str">
        <f>CONCATENATE('[1]Запрос к ф9 ЗаклДоговораСНапрПо'!$AD403,'[1]Запрос к ф9 ЗаклДоговораСНапрПо'!$AB403,'[1]Запрос к ф9 ЗаклДоговораСНапрПо'!$M403)</f>
        <v>35/6кВКарачарово</v>
      </c>
    </row>
    <row r="406" spans="1:8" s="34" customFormat="1" ht="15" customHeight="1" x14ac:dyDescent="0.25">
      <c r="A406" s="27" t="s">
        <v>20</v>
      </c>
      <c r="B406" s="27">
        <f t="shared" si="6"/>
        <v>403</v>
      </c>
      <c r="C406" s="28" t="s">
        <v>330</v>
      </c>
      <c r="D406" s="29">
        <v>41501</v>
      </c>
      <c r="E406" s="30" t="s">
        <v>21</v>
      </c>
      <c r="F406" s="31">
        <v>10</v>
      </c>
      <c r="G406" s="32">
        <v>466.1</v>
      </c>
      <c r="H406" s="33" t="str">
        <f>CONCATENATE('[1]Запрос к ф9 ЗаклДоговораСНапрПо'!$AD404,'[1]Запрос к ф9 ЗаклДоговораСНапрПо'!$AB404,'[1]Запрос к ф9 ЗаклДоговораСНапрПо'!$M404)</f>
        <v>35/10кВБеле-кушаль</v>
      </c>
    </row>
    <row r="407" spans="1:8" s="34" customFormat="1" ht="15" customHeight="1" x14ac:dyDescent="0.25">
      <c r="A407" s="27" t="s">
        <v>20</v>
      </c>
      <c r="B407" s="27">
        <f t="shared" si="6"/>
        <v>404</v>
      </c>
      <c r="C407" s="28" t="s">
        <v>539</v>
      </c>
      <c r="D407" s="29">
        <v>41493</v>
      </c>
      <c r="E407" s="30" t="s">
        <v>21</v>
      </c>
      <c r="F407" s="31">
        <v>10</v>
      </c>
      <c r="G407" s="32">
        <v>466.1</v>
      </c>
      <c r="H407" s="33" t="str">
        <f>CONCATENATE('[1]Запрос к ф9 ЗаклДоговораСНапрПо'!$AD405,'[1]Запрос к ф9 ЗаклДоговораСНапрПо'!$AB405,'[1]Запрос к ф9 ЗаклДоговораСНапрПо'!$M405)</f>
        <v>110/35/10кВЛихославль</v>
      </c>
    </row>
    <row r="408" spans="1:8" s="34" customFormat="1" ht="15" customHeight="1" x14ac:dyDescent="0.25">
      <c r="A408" s="27" t="s">
        <v>20</v>
      </c>
      <c r="B408" s="27">
        <f t="shared" si="6"/>
        <v>405</v>
      </c>
      <c r="C408" s="28" t="s">
        <v>625</v>
      </c>
      <c r="D408" s="29">
        <v>41493</v>
      </c>
      <c r="E408" s="30" t="s">
        <v>21</v>
      </c>
      <c r="F408" s="31">
        <v>15</v>
      </c>
      <c r="G408" s="32">
        <v>466.1</v>
      </c>
      <c r="H408" s="33" t="str">
        <f>CONCATENATE('[1]Запрос к ф9 ЗаклДоговораСНапрПо'!$AD406,'[1]Запрос к ф9 ЗаклДоговораСНапрПо'!$AB406,'[1]Запрос к ф9 ЗаклДоговораСНапрПо'!$M406)</f>
        <v>35/10кВМошки</v>
      </c>
    </row>
    <row r="409" spans="1:8" s="34" customFormat="1" ht="15" customHeight="1" x14ac:dyDescent="0.25">
      <c r="A409" s="27" t="s">
        <v>20</v>
      </c>
      <c r="B409" s="27">
        <f t="shared" si="6"/>
        <v>406</v>
      </c>
      <c r="C409" s="28" t="s">
        <v>520</v>
      </c>
      <c r="D409" s="29">
        <v>41493</v>
      </c>
      <c r="E409" s="30" t="s">
        <v>21</v>
      </c>
      <c r="F409" s="31">
        <v>12</v>
      </c>
      <c r="G409" s="32">
        <v>466.1</v>
      </c>
      <c r="H409" s="33" t="str">
        <f>CONCATENATE('[1]Запрос к ф9 ЗаклДоговораСНапрПо'!$AD407,'[1]Запрос к ф9 ЗаклДоговораСНапрПо'!$AB407,'[1]Запрос к ф9 ЗаклДоговораСНапрПо'!$M407)</f>
        <v>35/10кВЛесное</v>
      </c>
    </row>
    <row r="410" spans="1:8" s="34" customFormat="1" ht="15" customHeight="1" x14ac:dyDescent="0.25">
      <c r="A410" s="27" t="s">
        <v>20</v>
      </c>
      <c r="B410" s="27">
        <f t="shared" si="6"/>
        <v>407</v>
      </c>
      <c r="C410" s="28" t="s">
        <v>659</v>
      </c>
      <c r="D410" s="29">
        <v>41488</v>
      </c>
      <c r="E410" s="30" t="s">
        <v>21</v>
      </c>
      <c r="F410" s="31">
        <v>10</v>
      </c>
      <c r="G410" s="32">
        <v>466.1</v>
      </c>
      <c r="H410" s="33" t="str">
        <f>CONCATENATE('[1]Запрос к ф9 ЗаклДоговораСНапрПо'!$AD408,'[1]Запрос к ф9 ЗаклДоговораСНапрПо'!$AB408,'[1]Запрос к ф9 ЗаклДоговораСНапрПо'!$M408)</f>
        <v>35/10кВПечниково</v>
      </c>
    </row>
    <row r="411" spans="1:8" s="34" customFormat="1" ht="15" customHeight="1" x14ac:dyDescent="0.25">
      <c r="A411" s="27" t="s">
        <v>20</v>
      </c>
      <c r="B411" s="27">
        <f t="shared" si="6"/>
        <v>408</v>
      </c>
      <c r="C411" s="28" t="s">
        <v>739</v>
      </c>
      <c r="D411" s="29">
        <v>41494</v>
      </c>
      <c r="E411" s="30" t="s">
        <v>21</v>
      </c>
      <c r="F411" s="31">
        <v>5</v>
      </c>
      <c r="G411" s="32">
        <v>466.1</v>
      </c>
      <c r="H411" s="33" t="str">
        <f>CONCATENATE('[1]Запрос к ф9 ЗаклДоговораСНапрПо'!$AD409,'[1]Запрос к ф9 ЗаклДоговораСНапрПо'!$AB409,'[1]Запрос к ф9 ЗаклДоговораСНапрПо'!$M409)</f>
        <v>35/10кВСелигер</v>
      </c>
    </row>
    <row r="412" spans="1:8" s="34" customFormat="1" ht="15" customHeight="1" x14ac:dyDescent="0.25">
      <c r="A412" s="27" t="s">
        <v>20</v>
      </c>
      <c r="B412" s="27">
        <f t="shared" si="6"/>
        <v>409</v>
      </c>
      <c r="C412" s="28" t="s">
        <v>592</v>
      </c>
      <c r="D412" s="29">
        <v>41505</v>
      </c>
      <c r="E412" s="30" t="s">
        <v>21</v>
      </c>
      <c r="F412" s="31">
        <v>15</v>
      </c>
      <c r="G412" s="32">
        <v>466.1</v>
      </c>
      <c r="H412" s="33" t="str">
        <f>CONCATENATE('[1]Запрос к ф9 ЗаклДоговораСНапрПо'!$AD410,'[1]Запрос к ф9 ЗаклДоговораСНапрПо'!$AB410,'[1]Запрос к ф9 ЗаклДоговораСНапрПо'!$M410)</f>
        <v>35/10кВМедное</v>
      </c>
    </row>
    <row r="413" spans="1:8" s="34" customFormat="1" ht="15" customHeight="1" x14ac:dyDescent="0.25">
      <c r="A413" s="27" t="s">
        <v>20</v>
      </c>
      <c r="B413" s="27">
        <f t="shared" si="6"/>
        <v>410</v>
      </c>
      <c r="C413" s="28" t="s">
        <v>346</v>
      </c>
      <c r="D413" s="29">
        <v>41512</v>
      </c>
      <c r="E413" s="30" t="s">
        <v>21</v>
      </c>
      <c r="F413" s="31">
        <v>15</v>
      </c>
      <c r="G413" s="32">
        <v>466.1</v>
      </c>
      <c r="H413" s="33" t="str">
        <f>CONCATENATE('[1]Запрос к ф9 ЗаклДоговораСНапрПо'!$AD411,'[1]Запрос к ф9 ЗаклДоговораСНапрПо'!$AB411,'[1]Запрос к ф9 ЗаклДоговораСНапрПо'!$M411)</f>
        <v>35/10кВБерново</v>
      </c>
    </row>
    <row r="414" spans="1:8" s="34" customFormat="1" ht="15" customHeight="1" x14ac:dyDescent="0.25">
      <c r="A414" s="27" t="s">
        <v>20</v>
      </c>
      <c r="B414" s="27">
        <f t="shared" si="6"/>
        <v>411</v>
      </c>
      <c r="C414" s="28" t="s">
        <v>800</v>
      </c>
      <c r="D414" s="29">
        <v>41499</v>
      </c>
      <c r="E414" s="30" t="s">
        <v>21</v>
      </c>
      <c r="F414" s="31">
        <v>15</v>
      </c>
      <c r="G414" s="32">
        <v>466.1</v>
      </c>
      <c r="H414" s="33" t="str">
        <f>CONCATENATE('[1]Запрос к ф9 ЗаклДоговораСНапрПо'!$AD412,'[1]Запрос к ф9 ЗаклДоговораСНапрПо'!$AB412,'[1]Запрос к ф9 ЗаклДоговораСНапрПо'!$M412)</f>
        <v>35/10кВТургиново</v>
      </c>
    </row>
    <row r="415" spans="1:8" s="34" customFormat="1" ht="15" customHeight="1" x14ac:dyDescent="0.25">
      <c r="A415" s="27" t="s">
        <v>20</v>
      </c>
      <c r="B415" s="27">
        <f t="shared" si="6"/>
        <v>412</v>
      </c>
      <c r="C415" s="28" t="s">
        <v>454</v>
      </c>
      <c r="D415" s="29">
        <v>41491</v>
      </c>
      <c r="E415" s="30" t="s">
        <v>21</v>
      </c>
      <c r="F415" s="31">
        <v>10</v>
      </c>
      <c r="G415" s="32">
        <v>466.1</v>
      </c>
      <c r="H415" s="33" t="str">
        <f>CONCATENATE('[1]Запрос к ф9 ЗаклДоговораСНапрПо'!$AD413,'[1]Запрос к ф9 ЗаклДоговораСНапрПо'!$AB413,'[1]Запрос к ф9 ЗаклДоговораСНапрПо'!$M413)</f>
        <v>35/10кВЗолотиха</v>
      </c>
    </row>
    <row r="416" spans="1:8" s="34" customFormat="1" ht="15" customHeight="1" x14ac:dyDescent="0.25">
      <c r="A416" s="27" t="s">
        <v>20</v>
      </c>
      <c r="B416" s="27">
        <f t="shared" si="6"/>
        <v>413</v>
      </c>
      <c r="C416" s="28" t="s">
        <v>775</v>
      </c>
      <c r="D416" s="29">
        <v>41513</v>
      </c>
      <c r="E416" s="30" t="s">
        <v>21</v>
      </c>
      <c r="F416" s="31">
        <v>8</v>
      </c>
      <c r="G416" s="32">
        <v>466.1</v>
      </c>
      <c r="H416" s="33" t="str">
        <f>CONCATENATE('[1]Запрос к ф9 ЗаклДоговораСНапрПо'!$AD414,'[1]Запрос к ф9 ЗаклДоговораСНапрПо'!$AB414,'[1]Запрос к ф9 ЗаклДоговораСНапрПо'!$M414)</f>
        <v>110/35/10кВСтройиндустрия</v>
      </c>
    </row>
    <row r="417" spans="1:8" s="34" customFormat="1" ht="15" customHeight="1" x14ac:dyDescent="0.25">
      <c r="A417" s="27" t="s">
        <v>20</v>
      </c>
      <c r="B417" s="27">
        <f t="shared" si="6"/>
        <v>414</v>
      </c>
      <c r="C417" s="28" t="s">
        <v>281</v>
      </c>
      <c r="D417" s="29">
        <v>41513</v>
      </c>
      <c r="E417" s="30" t="s">
        <v>21</v>
      </c>
      <c r="F417" s="31">
        <v>15</v>
      </c>
      <c r="G417" s="32">
        <v>466.1</v>
      </c>
      <c r="H417" s="33" t="str">
        <f>CONCATENATE('[1]Запрос к ф9 ЗаклДоговораСНапрПо'!$AD415,'[1]Запрос к ф9 ЗаклДоговораСНапрПо'!$AB415,'[1]Запрос к ф9 ЗаклДоговораСНапрПо'!$M415)</f>
        <v>35/10кВ№ 1</v>
      </c>
    </row>
    <row r="418" spans="1:8" s="34" customFormat="1" ht="15" customHeight="1" x14ac:dyDescent="0.25">
      <c r="A418" s="27" t="s">
        <v>20</v>
      </c>
      <c r="B418" s="27">
        <f t="shared" si="6"/>
        <v>415</v>
      </c>
      <c r="C418" s="28" t="s">
        <v>762</v>
      </c>
      <c r="D418" s="29">
        <v>41491</v>
      </c>
      <c r="E418" s="30" t="s">
        <v>21</v>
      </c>
      <c r="F418" s="31">
        <v>12</v>
      </c>
      <c r="G418" s="32">
        <v>466.1</v>
      </c>
      <c r="H418" s="33" t="str">
        <f>CONCATENATE('[1]Запрос к ф9 ЗаклДоговораСНапрПо'!$AD416,'[1]Запрос к ф9 ЗаклДоговораСНапрПо'!$AB416,'[1]Запрос к ф9 ЗаклДоговораСНапрПо'!$M416)</f>
        <v>110/35/10кВСтарица</v>
      </c>
    </row>
    <row r="419" spans="1:8" s="34" customFormat="1" ht="15" customHeight="1" x14ac:dyDescent="0.25">
      <c r="A419" s="27" t="s">
        <v>20</v>
      </c>
      <c r="B419" s="27">
        <f t="shared" si="6"/>
        <v>416</v>
      </c>
      <c r="C419" s="28" t="s">
        <v>768</v>
      </c>
      <c r="D419" s="29">
        <v>41487</v>
      </c>
      <c r="E419" s="30" t="s">
        <v>21</v>
      </c>
      <c r="F419" s="31">
        <v>15</v>
      </c>
      <c r="G419" s="32">
        <v>466.1</v>
      </c>
      <c r="H419" s="33" t="str">
        <f>CONCATENATE('[1]Запрос к ф9 ЗаклДоговораСНапрПо'!$AD417,'[1]Запрос к ф9 ЗаклДоговораСНапрПо'!$AB417,'[1]Запрос к ф9 ЗаклДоговораСНапрПо'!$M417)</f>
        <v>35/6кВСтекловолокно</v>
      </c>
    </row>
    <row r="420" spans="1:8" s="34" customFormat="1" ht="15" customHeight="1" x14ac:dyDescent="0.25">
      <c r="A420" s="27" t="s">
        <v>20</v>
      </c>
      <c r="B420" s="27">
        <f t="shared" si="6"/>
        <v>417</v>
      </c>
      <c r="C420" s="28" t="s">
        <v>657</v>
      </c>
      <c r="D420" s="29">
        <v>41487</v>
      </c>
      <c r="E420" s="30" t="s">
        <v>21</v>
      </c>
      <c r="F420" s="31">
        <v>5</v>
      </c>
      <c r="G420" s="32">
        <v>466.1</v>
      </c>
      <c r="H420" s="33" t="str">
        <f>CONCATENATE('[1]Запрос к ф9 ЗаклДоговораСНапрПо'!$AD418,'[1]Запрос к ф9 ЗаклДоговораСНапрПо'!$AB418,'[1]Запрос к ф9 ЗаклДоговораСНапрПо'!$M418)</f>
        <v>110/10кВПено</v>
      </c>
    </row>
    <row r="421" spans="1:8" s="34" customFormat="1" ht="15" customHeight="1" x14ac:dyDescent="0.25">
      <c r="A421" s="27" t="s">
        <v>20</v>
      </c>
      <c r="B421" s="27">
        <f t="shared" si="6"/>
        <v>418</v>
      </c>
      <c r="C421" s="28" t="s">
        <v>580</v>
      </c>
      <c r="D421" s="29">
        <v>41495</v>
      </c>
      <c r="E421" s="30" t="s">
        <v>21</v>
      </c>
      <c r="F421" s="31">
        <v>15</v>
      </c>
      <c r="G421" s="32">
        <v>466.1</v>
      </c>
      <c r="H421" s="33" t="str">
        <f>CONCATENATE('[1]Запрос к ф9 ЗаклДоговораСНапрПо'!$AD419,'[1]Запрос к ф9 ЗаклДоговораСНапрПо'!$AB419,'[1]Запрос к ф9 ЗаклДоговораСНапрПо'!$M419)</f>
        <v>110/10кВМамулино</v>
      </c>
    </row>
    <row r="422" spans="1:8" s="34" customFormat="1" ht="15" customHeight="1" x14ac:dyDescent="0.25">
      <c r="A422" s="27" t="s">
        <v>20</v>
      </c>
      <c r="B422" s="27">
        <f t="shared" si="6"/>
        <v>419</v>
      </c>
      <c r="C422" s="28" t="s">
        <v>286</v>
      </c>
      <c r="D422" s="29">
        <v>41494</v>
      </c>
      <c r="E422" s="30" t="s">
        <v>21</v>
      </c>
      <c r="F422" s="31">
        <v>15</v>
      </c>
      <c r="G422" s="32">
        <v>466.1</v>
      </c>
      <c r="H422" s="33" t="str">
        <f>CONCATENATE('[1]Запрос к ф9 ЗаклДоговораСНапрПо'!$AD420,'[1]Запрос к ф9 ЗаклДоговораСНапрПо'!$AB420,'[1]Запрос к ф9 ЗаклДоговораСНапрПо'!$M420)</f>
        <v>35/10кВ№ 1</v>
      </c>
    </row>
    <row r="423" spans="1:8" s="34" customFormat="1" ht="15" customHeight="1" x14ac:dyDescent="0.25">
      <c r="A423" s="27" t="s">
        <v>20</v>
      </c>
      <c r="B423" s="27">
        <f t="shared" si="6"/>
        <v>420</v>
      </c>
      <c r="C423" s="28" t="s">
        <v>285</v>
      </c>
      <c r="D423" s="29">
        <v>41495</v>
      </c>
      <c r="E423" s="30" t="s">
        <v>21</v>
      </c>
      <c r="F423" s="31">
        <v>15</v>
      </c>
      <c r="G423" s="32">
        <v>466.1</v>
      </c>
      <c r="H423" s="33" t="str">
        <f>CONCATENATE('[1]Запрос к ф9 ЗаклДоговораСНапрПо'!$AD421,'[1]Запрос к ф9 ЗаклДоговораСНапрПо'!$AB421,'[1]Запрос к ф9 ЗаклДоговораСНапрПо'!$M421)</f>
        <v>35/10кВ№ 1</v>
      </c>
    </row>
    <row r="424" spans="1:8" s="34" customFormat="1" ht="15" customHeight="1" x14ac:dyDescent="0.25">
      <c r="A424" s="27" t="s">
        <v>20</v>
      </c>
      <c r="B424" s="27">
        <f t="shared" si="6"/>
        <v>421</v>
      </c>
      <c r="C424" s="28" t="s">
        <v>284</v>
      </c>
      <c r="D424" s="29">
        <v>41513</v>
      </c>
      <c r="E424" s="30" t="s">
        <v>21</v>
      </c>
      <c r="F424" s="31">
        <v>15</v>
      </c>
      <c r="G424" s="32">
        <v>466.1</v>
      </c>
      <c r="H424" s="33" t="str">
        <f>CONCATENATE('[1]Запрос к ф9 ЗаклДоговораСНапрПо'!$AD422,'[1]Запрос к ф9 ЗаклДоговораСНапрПо'!$AB422,'[1]Запрос к ф9 ЗаклДоговораСНапрПо'!$M422)</f>
        <v>35/10кВ№ 1</v>
      </c>
    </row>
    <row r="425" spans="1:8" s="34" customFormat="1" ht="15" customHeight="1" x14ac:dyDescent="0.25">
      <c r="A425" s="27" t="s">
        <v>20</v>
      </c>
      <c r="B425" s="27">
        <f t="shared" si="6"/>
        <v>422</v>
      </c>
      <c r="C425" s="28" t="s">
        <v>740</v>
      </c>
      <c r="D425" s="29">
        <v>41513</v>
      </c>
      <c r="E425" s="30" t="s">
        <v>21</v>
      </c>
      <c r="F425" s="31">
        <v>5</v>
      </c>
      <c r="G425" s="32">
        <v>466.1</v>
      </c>
      <c r="H425" s="33" t="str">
        <f>CONCATENATE('[1]Запрос к ф9 ЗаклДоговораСНапрПо'!$AD423,'[1]Запрос к ф9 ЗаклДоговораСНапрПо'!$AB423,'[1]Запрос к ф9 ЗаклДоговораСНапрПо'!$M423)</f>
        <v>35/10кВСелигер</v>
      </c>
    </row>
    <row r="426" spans="1:8" s="34" customFormat="1" ht="15" customHeight="1" x14ac:dyDescent="0.25">
      <c r="A426" s="27" t="s">
        <v>20</v>
      </c>
      <c r="B426" s="27">
        <f t="shared" si="6"/>
        <v>423</v>
      </c>
      <c r="C426" s="28" t="s">
        <v>282</v>
      </c>
      <c r="D426" s="29">
        <v>41516</v>
      </c>
      <c r="E426" s="30" t="s">
        <v>21</v>
      </c>
      <c r="F426" s="31">
        <v>15</v>
      </c>
      <c r="G426" s="32">
        <v>466.1</v>
      </c>
      <c r="H426" s="33" t="str">
        <f>CONCATENATE('[1]Запрос к ф9 ЗаклДоговораСНапрПо'!$AD424,'[1]Запрос к ф9 ЗаклДоговораСНапрПо'!$AB424,'[1]Запрос к ф9 ЗаклДоговораСНапрПо'!$M424)</f>
        <v>35/10кВ№ 1</v>
      </c>
    </row>
    <row r="427" spans="1:8" s="34" customFormat="1" ht="15" customHeight="1" x14ac:dyDescent="0.25">
      <c r="A427" s="27" t="s">
        <v>20</v>
      </c>
      <c r="B427" s="27">
        <f t="shared" si="6"/>
        <v>424</v>
      </c>
      <c r="C427" s="28" t="s">
        <v>624</v>
      </c>
      <c r="D427" s="29">
        <v>41516</v>
      </c>
      <c r="E427" s="30" t="s">
        <v>21</v>
      </c>
      <c r="F427" s="31">
        <v>15</v>
      </c>
      <c r="G427" s="32">
        <v>466.1</v>
      </c>
      <c r="H427" s="33" t="str">
        <f>CONCATENATE('[1]Запрос к ф9 ЗаклДоговораСНапрПо'!$AD425,'[1]Запрос к ф9 ЗаклДоговораСНапрПо'!$AB425,'[1]Запрос к ф9 ЗаклДоговораСНапрПо'!$M425)</f>
        <v>35/10кВМошки</v>
      </c>
    </row>
    <row r="428" spans="1:8" s="34" customFormat="1" ht="15" customHeight="1" x14ac:dyDescent="0.25">
      <c r="A428" s="27" t="s">
        <v>20</v>
      </c>
      <c r="B428" s="27">
        <f t="shared" si="6"/>
        <v>425</v>
      </c>
      <c r="C428" s="28" t="s">
        <v>280</v>
      </c>
      <c r="D428" s="29">
        <v>41516</v>
      </c>
      <c r="E428" s="30" t="s">
        <v>21</v>
      </c>
      <c r="F428" s="31">
        <v>15</v>
      </c>
      <c r="G428" s="32">
        <v>466.1</v>
      </c>
      <c r="H428" s="33" t="str">
        <f>CONCATENATE('[1]Запрос к ф9 ЗаклДоговораСНапрПо'!$AD426,'[1]Запрос к ф9 ЗаклДоговораСНапрПо'!$AB426,'[1]Запрос к ф9 ЗаклДоговораСНапрПо'!$M426)</f>
        <v>35/10кВ№ 1</v>
      </c>
    </row>
    <row r="429" spans="1:8" s="34" customFormat="1" ht="15" customHeight="1" x14ac:dyDescent="0.25">
      <c r="A429" s="27" t="s">
        <v>20</v>
      </c>
      <c r="B429" s="27">
        <f t="shared" si="6"/>
        <v>426</v>
      </c>
      <c r="C429" s="28" t="s">
        <v>279</v>
      </c>
      <c r="D429" s="29">
        <v>41516</v>
      </c>
      <c r="E429" s="30" t="s">
        <v>21</v>
      </c>
      <c r="F429" s="31">
        <v>15</v>
      </c>
      <c r="G429" s="32">
        <v>466.1</v>
      </c>
      <c r="H429" s="33" t="str">
        <f>CONCATENATE('[1]Запрос к ф9 ЗаклДоговораСНапрПо'!$AD427,'[1]Запрос к ф9 ЗаклДоговораСНапрПо'!$AB427,'[1]Запрос к ф9 ЗаклДоговораСНапрПо'!$M427)</f>
        <v>35/10кВ№ 1</v>
      </c>
    </row>
    <row r="430" spans="1:8" s="34" customFormat="1" ht="15" customHeight="1" x14ac:dyDescent="0.25">
      <c r="A430" s="27" t="s">
        <v>20</v>
      </c>
      <c r="B430" s="27">
        <f t="shared" si="6"/>
        <v>427</v>
      </c>
      <c r="C430" s="28" t="s">
        <v>629</v>
      </c>
      <c r="D430" s="29">
        <v>41516</v>
      </c>
      <c r="E430" s="30" t="s">
        <v>21</v>
      </c>
      <c r="F430" s="31">
        <v>15</v>
      </c>
      <c r="G430" s="32">
        <v>466.1</v>
      </c>
      <c r="H430" s="33" t="str">
        <f>CONCATENATE('[1]Запрос к ф9 ЗаклДоговораСНапрПо'!$AD428,'[1]Запрос к ф9 ЗаклДоговораСНапрПо'!$AB428,'[1]Запрос к ф9 ЗаклДоговораСНапрПо'!$M428)</f>
        <v>35/10кВМошки</v>
      </c>
    </row>
    <row r="431" spans="1:8" s="34" customFormat="1" ht="15" customHeight="1" x14ac:dyDescent="0.25">
      <c r="A431" s="27" t="s">
        <v>20</v>
      </c>
      <c r="B431" s="27">
        <f t="shared" si="6"/>
        <v>428</v>
      </c>
      <c r="C431" s="28" t="s">
        <v>628</v>
      </c>
      <c r="D431" s="29">
        <v>41516</v>
      </c>
      <c r="E431" s="30" t="s">
        <v>21</v>
      </c>
      <c r="F431" s="31">
        <v>15</v>
      </c>
      <c r="G431" s="32">
        <v>466.1</v>
      </c>
      <c r="H431" s="33" t="str">
        <f>CONCATENATE('[1]Запрос к ф9 ЗаклДоговораСНапрПо'!$AD429,'[1]Запрос к ф9 ЗаклДоговораСНапрПо'!$AB429,'[1]Запрос к ф9 ЗаклДоговораСНапрПо'!$M429)</f>
        <v>35/10кВМошки</v>
      </c>
    </row>
    <row r="432" spans="1:8" s="34" customFormat="1" ht="15" customHeight="1" x14ac:dyDescent="0.25">
      <c r="A432" s="27" t="s">
        <v>20</v>
      </c>
      <c r="B432" s="27">
        <f t="shared" si="6"/>
        <v>429</v>
      </c>
      <c r="C432" s="28" t="s">
        <v>627</v>
      </c>
      <c r="D432" s="29">
        <v>41498</v>
      </c>
      <c r="E432" s="30" t="s">
        <v>21</v>
      </c>
      <c r="F432" s="31">
        <v>15</v>
      </c>
      <c r="G432" s="32">
        <v>466.1</v>
      </c>
      <c r="H432" s="33" t="str">
        <f>CONCATENATE('[1]Запрос к ф9 ЗаклДоговораСНапрПо'!$AD430,'[1]Запрос к ф9 ЗаклДоговораСНапрПо'!$AB430,'[1]Запрос к ф9 ЗаклДоговораСНапрПо'!$M430)</f>
        <v>35/10кВМошки</v>
      </c>
    </row>
    <row r="433" spans="1:8" s="34" customFormat="1" ht="15" customHeight="1" x14ac:dyDescent="0.25">
      <c r="A433" s="27" t="s">
        <v>20</v>
      </c>
      <c r="B433" s="27">
        <f t="shared" si="6"/>
        <v>430</v>
      </c>
      <c r="C433" s="28" t="s">
        <v>626</v>
      </c>
      <c r="D433" s="29">
        <v>41509</v>
      </c>
      <c r="E433" s="30" t="s">
        <v>21</v>
      </c>
      <c r="F433" s="31">
        <v>15</v>
      </c>
      <c r="G433" s="32">
        <v>466.1</v>
      </c>
      <c r="H433" s="33" t="str">
        <f>CONCATENATE('[1]Запрос к ф9 ЗаклДоговораСНапрПо'!$AD431,'[1]Запрос к ф9 ЗаклДоговораСНапрПо'!$AB431,'[1]Запрос к ф9 ЗаклДоговораСНапрПо'!$M431)</f>
        <v>35/10кВМошки</v>
      </c>
    </row>
    <row r="434" spans="1:8" s="34" customFormat="1" ht="15" customHeight="1" x14ac:dyDescent="0.25">
      <c r="A434" s="27" t="s">
        <v>20</v>
      </c>
      <c r="B434" s="27">
        <f t="shared" si="6"/>
        <v>431</v>
      </c>
      <c r="C434" s="28" t="s">
        <v>359</v>
      </c>
      <c r="D434" s="29">
        <v>41495</v>
      </c>
      <c r="E434" s="30" t="s">
        <v>21</v>
      </c>
      <c r="F434" s="31">
        <v>12</v>
      </c>
      <c r="G434" s="32">
        <v>466.1</v>
      </c>
      <c r="H434" s="33" t="str">
        <f>CONCATENATE('[1]Запрос к ф9 ЗаклДоговораСНапрПо'!$AD432,'[1]Запрос к ф9 ЗаклДоговораСНапрПо'!$AB432,'[1]Запрос к ф9 ЗаклДоговораСНапрПо'!$M432)</f>
        <v>35/10кВБубеньево</v>
      </c>
    </row>
    <row r="435" spans="1:8" s="34" customFormat="1" ht="15" customHeight="1" x14ac:dyDescent="0.25">
      <c r="A435" s="27" t="s">
        <v>20</v>
      </c>
      <c r="B435" s="27">
        <f t="shared" si="6"/>
        <v>432</v>
      </c>
      <c r="C435" s="28" t="s">
        <v>615</v>
      </c>
      <c r="D435" s="29">
        <v>41509</v>
      </c>
      <c r="E435" s="30" t="s">
        <v>21</v>
      </c>
      <c r="F435" s="31">
        <v>5</v>
      </c>
      <c r="G435" s="32">
        <v>466.1</v>
      </c>
      <c r="H435" s="33" t="str">
        <f>CONCATENATE('[1]Запрос к ф9 ЗаклДоговораСНапрПо'!$AD433,'[1]Запрос к ф9 ЗаклДоговораСНапрПо'!$AB433,'[1]Запрос к ф9 ЗаклДоговораСНапрПо'!$M433)</f>
        <v>35/10кВМошары</v>
      </c>
    </row>
    <row r="436" spans="1:8" s="34" customFormat="1" ht="15" customHeight="1" x14ac:dyDescent="0.25">
      <c r="A436" s="27" t="s">
        <v>20</v>
      </c>
      <c r="B436" s="27">
        <f t="shared" si="6"/>
        <v>433</v>
      </c>
      <c r="C436" s="28" t="s">
        <v>283</v>
      </c>
      <c r="D436" s="29">
        <v>41491</v>
      </c>
      <c r="E436" s="30" t="s">
        <v>21</v>
      </c>
      <c r="F436" s="31">
        <v>15</v>
      </c>
      <c r="G436" s="32">
        <v>466.1</v>
      </c>
      <c r="H436" s="33" t="str">
        <f>CONCATENATE('[1]Запрос к ф9 ЗаклДоговораСНапрПо'!$AD434,'[1]Запрос к ф9 ЗаклДоговораСНапрПо'!$AB434,'[1]Запрос к ф9 ЗаклДоговораСНапрПо'!$M434)</f>
        <v>35/10кВ№ 1</v>
      </c>
    </row>
    <row r="437" spans="1:8" s="34" customFormat="1" ht="15" customHeight="1" x14ac:dyDescent="0.25">
      <c r="A437" s="27" t="s">
        <v>20</v>
      </c>
      <c r="B437" s="27">
        <f t="shared" si="6"/>
        <v>434</v>
      </c>
      <c r="C437" s="28" t="s">
        <v>833</v>
      </c>
      <c r="D437" s="29">
        <v>41505</v>
      </c>
      <c r="E437" s="30" t="s">
        <v>21</v>
      </c>
      <c r="F437" s="31">
        <v>5</v>
      </c>
      <c r="G437" s="32">
        <v>466.1</v>
      </c>
      <c r="H437" s="33" t="str">
        <f>CONCATENATE('[1]Запрос к ф9 ЗаклДоговораСНапрПо'!$AD435,'[1]Запрос к ф9 ЗаклДоговораСНапрПо'!$AB435,'[1]Запрос к ф9 ЗаклДоговораСНапрПо'!$M435)</f>
        <v>35/10кВЮрьево-Девичье</v>
      </c>
    </row>
    <row r="438" spans="1:8" s="34" customFormat="1" ht="15" customHeight="1" x14ac:dyDescent="0.25">
      <c r="A438" s="27" t="s">
        <v>20</v>
      </c>
      <c r="B438" s="27">
        <f t="shared" si="6"/>
        <v>435</v>
      </c>
      <c r="C438" s="28" t="s">
        <v>786</v>
      </c>
      <c r="D438" s="29">
        <v>41494</v>
      </c>
      <c r="E438" s="30" t="s">
        <v>21</v>
      </c>
      <c r="F438" s="31">
        <v>12</v>
      </c>
      <c r="G438" s="32">
        <v>466.1</v>
      </c>
      <c r="H438" s="33" t="str">
        <f>CONCATENATE('[1]Запрос к ф9 ЗаклДоговораСНапрПо'!$AD436,'[1]Запрос к ф9 ЗаклДоговораСНапрПо'!$AB436,'[1]Запрос к ф9 ЗаклДоговораСНапрПо'!$M436)</f>
        <v>110/35/10кВТоржок</v>
      </c>
    </row>
    <row r="439" spans="1:8" s="34" customFormat="1" ht="15" customHeight="1" x14ac:dyDescent="0.25">
      <c r="A439" s="27" t="s">
        <v>20</v>
      </c>
      <c r="B439" s="27">
        <f t="shared" si="6"/>
        <v>436</v>
      </c>
      <c r="C439" s="28" t="s">
        <v>445</v>
      </c>
      <c r="D439" s="29">
        <v>41494</v>
      </c>
      <c r="E439" s="30" t="s">
        <v>21</v>
      </c>
      <c r="F439" s="31">
        <v>3</v>
      </c>
      <c r="G439" s="32">
        <v>466.1</v>
      </c>
      <c r="H439" s="33" t="str">
        <f>CONCATENATE('[1]Запрос к ф9 ЗаклДоговораСНапрПо'!$AD437,'[1]Запрос к ф9 ЗаклДоговораСНапрПо'!$AB437,'[1]Запрос к ф9 ЗаклДоговораСНапрПо'!$M437)</f>
        <v>35/6кВЖилотково</v>
      </c>
    </row>
    <row r="440" spans="1:8" s="34" customFormat="1" ht="15" customHeight="1" x14ac:dyDescent="0.25">
      <c r="A440" s="27" t="s">
        <v>20</v>
      </c>
      <c r="B440" s="27">
        <f t="shared" si="6"/>
        <v>437</v>
      </c>
      <c r="C440" s="28" t="s">
        <v>725</v>
      </c>
      <c r="D440" s="29">
        <v>41501</v>
      </c>
      <c r="E440" s="30" t="s">
        <v>21</v>
      </c>
      <c r="F440" s="31">
        <v>2</v>
      </c>
      <c r="G440" s="32">
        <v>466.1</v>
      </c>
      <c r="H440" s="33" t="str">
        <f>CONCATENATE('[1]Запрос к ф9 ЗаклДоговораСНапрПо'!$AD438,'[1]Запрос к ф9 ЗаклДоговораСНапрПо'!$AB438,'[1]Запрос к ф9 ЗаклДоговораСНапрПо'!$M438)</f>
        <v>35/10кВСветлица</v>
      </c>
    </row>
    <row r="441" spans="1:8" s="34" customFormat="1" ht="15" customHeight="1" x14ac:dyDescent="0.25">
      <c r="A441" s="27" t="s">
        <v>20</v>
      </c>
      <c r="B441" s="27">
        <f t="shared" si="6"/>
        <v>438</v>
      </c>
      <c r="C441" s="28" t="s">
        <v>737</v>
      </c>
      <c r="D441" s="29">
        <v>41495</v>
      </c>
      <c r="E441" s="30" t="s">
        <v>21</v>
      </c>
      <c r="F441" s="31">
        <v>12</v>
      </c>
      <c r="G441" s="32">
        <v>466.1</v>
      </c>
      <c r="H441" s="33" t="str">
        <f>CONCATENATE('[1]Запрос к ф9 ЗаклДоговораСНапрПо'!$AD439,'[1]Запрос к ф9 ЗаклДоговораСНапрПо'!$AB439,'[1]Запрос к ф9 ЗаклДоговораСНапрПо'!$M439)</f>
        <v>35/10кВСелигер</v>
      </c>
    </row>
    <row r="442" spans="1:8" s="34" customFormat="1" ht="15" customHeight="1" x14ac:dyDescent="0.25">
      <c r="A442" s="27" t="s">
        <v>20</v>
      </c>
      <c r="B442" s="27">
        <f t="shared" si="6"/>
        <v>439</v>
      </c>
      <c r="C442" s="28" t="s">
        <v>348</v>
      </c>
      <c r="D442" s="29">
        <v>41495</v>
      </c>
      <c r="E442" s="30" t="s">
        <v>21</v>
      </c>
      <c r="F442" s="31">
        <v>5</v>
      </c>
      <c r="G442" s="32">
        <v>466.1</v>
      </c>
      <c r="H442" s="33" t="str">
        <f>CONCATENATE('[1]Запрос к ф9 ЗаклДоговораСНапрПо'!$AD440,'[1]Запрос к ф9 ЗаклДоговораСНапрПо'!$AB440,'[1]Запрос к ф9 ЗаклДоговораСНапрПо'!$M440)</f>
        <v>35/10кВБольшое Вишенье</v>
      </c>
    </row>
    <row r="443" spans="1:8" s="34" customFormat="1" ht="15" customHeight="1" x14ac:dyDescent="0.25">
      <c r="A443" s="27" t="s">
        <v>20</v>
      </c>
      <c r="B443" s="27">
        <f t="shared" si="6"/>
        <v>440</v>
      </c>
      <c r="C443" s="28" t="s">
        <v>448</v>
      </c>
      <c r="D443" s="29">
        <v>41495</v>
      </c>
      <c r="E443" s="30" t="s">
        <v>21</v>
      </c>
      <c r="F443" s="31">
        <v>5</v>
      </c>
      <c r="G443" s="32">
        <v>466.1</v>
      </c>
      <c r="H443" s="33" t="str">
        <f>CONCATENATE('[1]Запрос к ф9 ЗаклДоговораСНапрПо'!$AD441,'[1]Запрос к ф9 ЗаклДоговораСНапрПо'!$AB441,'[1]Запрос к ф9 ЗаклДоговораСНапрПо'!$M441)</f>
        <v>110/35/10кВЗаднее Поле</v>
      </c>
    </row>
    <row r="444" spans="1:8" s="34" customFormat="1" ht="15" customHeight="1" x14ac:dyDescent="0.25">
      <c r="A444" s="27" t="s">
        <v>20</v>
      </c>
      <c r="B444" s="27">
        <f t="shared" si="6"/>
        <v>441</v>
      </c>
      <c r="C444" s="28" t="s">
        <v>551</v>
      </c>
      <c r="D444" s="29">
        <v>41500</v>
      </c>
      <c r="E444" s="30" t="s">
        <v>21</v>
      </c>
      <c r="F444" s="31">
        <v>7.5</v>
      </c>
      <c r="G444" s="32">
        <v>466.1</v>
      </c>
      <c r="H444" s="33" t="str">
        <f>CONCATENATE('[1]Запрос к ф9 ЗаклДоговораСНапрПо'!$AD442,'[1]Запрос к ф9 ЗаклДоговораСНапрПо'!$AB442,'[1]Запрос к ф9 ЗаклДоговораСНапрПо'!$M442)</f>
        <v>35/10кВМаксатиха</v>
      </c>
    </row>
    <row r="445" spans="1:8" s="34" customFormat="1" ht="15" customHeight="1" x14ac:dyDescent="0.25">
      <c r="A445" s="27" t="s">
        <v>20</v>
      </c>
      <c r="B445" s="27">
        <f t="shared" si="6"/>
        <v>442</v>
      </c>
      <c r="C445" s="28" t="s">
        <v>583</v>
      </c>
      <c r="D445" s="29">
        <v>41500</v>
      </c>
      <c r="E445" s="30" t="s">
        <v>21</v>
      </c>
      <c r="F445" s="31">
        <v>15</v>
      </c>
      <c r="G445" s="32">
        <v>466.1</v>
      </c>
      <c r="H445" s="33" t="str">
        <f>CONCATENATE('[1]Запрос к ф9 ЗаклДоговораСНапрПо'!$AD443,'[1]Запрос к ф9 ЗаклДоговораСНапрПо'!$AB443,'[1]Запрос к ф9 ЗаклДоговораСНапрПо'!$M443)</f>
        <v>110/35/10кВМедновский Водозабор</v>
      </c>
    </row>
    <row r="446" spans="1:8" s="34" customFormat="1" ht="15" customHeight="1" x14ac:dyDescent="0.25">
      <c r="A446" s="27" t="s">
        <v>20</v>
      </c>
      <c r="B446" s="27">
        <f t="shared" si="6"/>
        <v>443</v>
      </c>
      <c r="C446" s="28" t="s">
        <v>300</v>
      </c>
      <c r="D446" s="29">
        <v>41491</v>
      </c>
      <c r="E446" s="30" t="s">
        <v>21</v>
      </c>
      <c r="F446" s="31">
        <v>15</v>
      </c>
      <c r="G446" s="32">
        <v>466.1</v>
      </c>
      <c r="H446" s="33" t="str">
        <f>CONCATENATE('[1]Запрос к ф9 ЗаклДоговораСНапрПо'!$AD444,'[1]Запрос к ф9 ЗаклДоговораСНапрПо'!$AB444,'[1]Запрос к ф9 ЗаклДоговораСНапрПо'!$M444)</f>
        <v>35/10кВ№ 7</v>
      </c>
    </row>
    <row r="447" spans="1:8" s="34" customFormat="1" ht="15" customHeight="1" x14ac:dyDescent="0.25">
      <c r="A447" s="27" t="s">
        <v>20</v>
      </c>
      <c r="B447" s="27">
        <f t="shared" si="6"/>
        <v>444</v>
      </c>
      <c r="C447" s="28" t="s">
        <v>429</v>
      </c>
      <c r="D447" s="29">
        <v>41487</v>
      </c>
      <c r="E447" s="30" t="s">
        <v>21</v>
      </c>
      <c r="F447" s="31">
        <v>10</v>
      </c>
      <c r="G447" s="32">
        <v>466.1</v>
      </c>
      <c r="H447" s="33" t="str">
        <f>CONCATENATE('[1]Запрос к ф9 ЗаклДоговораСНапрПо'!$AD445,'[1]Запрос к ф9 ЗаклДоговораСНапрПо'!$AB445,'[1]Запрос к ф9 ЗаклДоговораСНапрПо'!$M445)</f>
        <v>35/10кВГришкино</v>
      </c>
    </row>
    <row r="448" spans="1:8" s="34" customFormat="1" ht="15" customHeight="1" x14ac:dyDescent="0.25">
      <c r="A448" s="27" t="s">
        <v>20</v>
      </c>
      <c r="B448" s="27">
        <f t="shared" si="6"/>
        <v>445</v>
      </c>
      <c r="C448" s="28" t="s">
        <v>761</v>
      </c>
      <c r="D448" s="29">
        <v>41495</v>
      </c>
      <c r="E448" s="30" t="s">
        <v>21</v>
      </c>
      <c r="F448" s="31">
        <v>12</v>
      </c>
      <c r="G448" s="32">
        <v>466.1</v>
      </c>
      <c r="H448" s="33" t="str">
        <f>CONCATENATE('[1]Запрос к ф9 ЗаклДоговораСНапрПо'!$AD446,'[1]Запрос к ф9 ЗаклДоговораСНапрПо'!$AB446,'[1]Запрос к ф9 ЗаклДоговораСНапрПо'!$M446)</f>
        <v>110/35/10кВСтарица</v>
      </c>
    </row>
    <row r="449" spans="1:8" s="34" customFormat="1" ht="15" customHeight="1" x14ac:dyDescent="0.25">
      <c r="A449" s="27" t="s">
        <v>20</v>
      </c>
      <c r="B449" s="27">
        <f t="shared" si="6"/>
        <v>446</v>
      </c>
      <c r="C449" s="28" t="s">
        <v>385</v>
      </c>
      <c r="D449" s="29">
        <v>41495</v>
      </c>
      <c r="E449" s="30" t="s">
        <v>21</v>
      </c>
      <c r="F449" s="31">
        <v>15</v>
      </c>
      <c r="G449" s="32">
        <v>466.1</v>
      </c>
      <c r="H449" s="33" t="str">
        <f>CONCATENATE('[1]Запрос к ф9 ЗаклДоговораСНапрПо'!$AD447,'[1]Запрос к ф9 ЗаклДоговораСНапрПо'!$AB447,'[1]Запрос к ф9 ЗаклДоговораСНапрПо'!$M447)</f>
        <v>110/35/10кВГорицы</v>
      </c>
    </row>
    <row r="450" spans="1:8" s="34" customFormat="1" ht="15" customHeight="1" x14ac:dyDescent="0.25">
      <c r="A450" s="27" t="s">
        <v>20</v>
      </c>
      <c r="B450" s="27">
        <f t="shared" si="6"/>
        <v>447</v>
      </c>
      <c r="C450" s="28" t="s">
        <v>772</v>
      </c>
      <c r="D450" s="29">
        <v>41507</v>
      </c>
      <c r="E450" s="30" t="s">
        <v>21</v>
      </c>
      <c r="F450" s="31">
        <v>5</v>
      </c>
      <c r="G450" s="32">
        <v>466.1</v>
      </c>
      <c r="H450" s="33" t="str">
        <f>CONCATENATE('[1]Запрос к ф9 ЗаклДоговораСНапрПо'!$AD448,'[1]Запрос к ф9 ЗаклДоговораСНапрПо'!$AB448,'[1]Запрос к ф9 ЗаклДоговораСНапрПо'!$M448)</f>
        <v>35/10кВСтрашевичи</v>
      </c>
    </row>
    <row r="451" spans="1:8" s="34" customFormat="1" ht="15" customHeight="1" x14ac:dyDescent="0.25">
      <c r="A451" s="27" t="s">
        <v>20</v>
      </c>
      <c r="B451" s="27">
        <f t="shared" si="6"/>
        <v>448</v>
      </c>
      <c r="C451" s="28" t="s">
        <v>311</v>
      </c>
      <c r="D451" s="29">
        <v>41492</v>
      </c>
      <c r="E451" s="30" t="s">
        <v>21</v>
      </c>
      <c r="F451" s="31">
        <v>15</v>
      </c>
      <c r="G451" s="32">
        <v>466.1</v>
      </c>
      <c r="H451" s="33" t="str">
        <f>CONCATENATE('[1]Запрос к ф9 ЗаклДоговораСНапрПо'!$AD449,'[1]Запрос к ф9 ЗаклДоговораСНапрПо'!$AB449,'[1]Запрос к ф9 ЗаклДоговораСНапрПо'!$M449)</f>
        <v>35/6кВАлексино</v>
      </c>
    </row>
    <row r="452" spans="1:8" s="34" customFormat="1" ht="15" customHeight="1" x14ac:dyDescent="0.25">
      <c r="A452" s="27" t="s">
        <v>20</v>
      </c>
      <c r="B452" s="27">
        <f t="shared" si="6"/>
        <v>449</v>
      </c>
      <c r="C452" s="28" t="s">
        <v>277</v>
      </c>
      <c r="D452" s="29">
        <v>41493</v>
      </c>
      <c r="E452" s="30" t="s">
        <v>21</v>
      </c>
      <c r="F452" s="31">
        <v>15</v>
      </c>
      <c r="G452" s="32">
        <v>466.1</v>
      </c>
      <c r="H452" s="33" t="str">
        <f>CONCATENATE('[1]Запрос к ф9 ЗаклДоговораСНапрПо'!$AD450,'[1]Запрос к ф9 ЗаклДоговораСНапрПо'!$AB450,'[1]Запрос к ф9 ЗаклДоговораСНапрПо'!$M450)</f>
        <v>35/10кВ№ 1</v>
      </c>
    </row>
    <row r="453" spans="1:8" s="34" customFormat="1" ht="15" customHeight="1" x14ac:dyDescent="0.25">
      <c r="A453" s="27" t="s">
        <v>20</v>
      </c>
      <c r="B453" s="27">
        <f t="shared" ref="B453:B516" si="7">B452+1</f>
        <v>450</v>
      </c>
      <c r="C453" s="28" t="s">
        <v>278</v>
      </c>
      <c r="D453" s="29">
        <v>41491</v>
      </c>
      <c r="E453" s="30" t="s">
        <v>21</v>
      </c>
      <c r="F453" s="31">
        <v>15</v>
      </c>
      <c r="G453" s="32">
        <v>466.1</v>
      </c>
      <c r="H453" s="33" t="str">
        <f>CONCATENATE('[1]Запрос к ф9 ЗаклДоговораСНапрПо'!$AD451,'[1]Запрос к ф9 ЗаклДоговораСНапрПо'!$AB451,'[1]Запрос к ф9 ЗаклДоговораСНапрПо'!$M451)</f>
        <v>35/10кВ№ 1</v>
      </c>
    </row>
    <row r="454" spans="1:8" s="34" customFormat="1" ht="15" customHeight="1" x14ac:dyDescent="0.25">
      <c r="A454" s="27" t="s">
        <v>20</v>
      </c>
      <c r="B454" s="27">
        <f t="shared" si="7"/>
        <v>451</v>
      </c>
      <c r="C454" s="28" t="s">
        <v>646</v>
      </c>
      <c r="D454" s="29">
        <v>41491</v>
      </c>
      <c r="E454" s="30" t="s">
        <v>21</v>
      </c>
      <c r="F454" s="31">
        <v>8</v>
      </c>
      <c r="G454" s="32">
        <v>466.1</v>
      </c>
      <c r="H454" s="33" t="str">
        <f>CONCATENATE('[1]Запрос к ф9 ЗаклДоговораСНапрПо'!$AD452,'[1]Запрос к ф9 ЗаклДоговораСНапрПо'!$AB452,'[1]Запрос к ф9 ЗаклДоговораСНапрПо'!$M452)</f>
        <v>35/10кВНерль</v>
      </c>
    </row>
    <row r="455" spans="1:8" s="34" customFormat="1" ht="15" customHeight="1" x14ac:dyDescent="0.25">
      <c r="A455" s="27" t="s">
        <v>20</v>
      </c>
      <c r="B455" s="27">
        <f t="shared" si="7"/>
        <v>452</v>
      </c>
      <c r="C455" s="28" t="s">
        <v>289</v>
      </c>
      <c r="D455" s="29">
        <v>41491</v>
      </c>
      <c r="E455" s="30" t="s">
        <v>21</v>
      </c>
      <c r="F455" s="31">
        <v>15</v>
      </c>
      <c r="G455" s="32">
        <v>466.1</v>
      </c>
      <c r="H455" s="33" t="str">
        <f>CONCATENATE('[1]Запрос к ф9 ЗаклДоговораСНапрПо'!$AD453,'[1]Запрос к ф9 ЗаклДоговораСНапрПо'!$AB453,'[1]Запрос к ф9 ЗаклДоговораСНапрПо'!$M453)</f>
        <v>35/6кВ№ 10</v>
      </c>
    </row>
    <row r="456" spans="1:8" s="34" customFormat="1" ht="15" customHeight="1" x14ac:dyDescent="0.25">
      <c r="A456" s="27" t="s">
        <v>20</v>
      </c>
      <c r="B456" s="27">
        <f t="shared" si="7"/>
        <v>453</v>
      </c>
      <c r="C456" s="28" t="s">
        <v>287</v>
      </c>
      <c r="D456" s="29">
        <v>41492</v>
      </c>
      <c r="E456" s="30" t="s">
        <v>21</v>
      </c>
      <c r="F456" s="31">
        <v>15</v>
      </c>
      <c r="G456" s="32">
        <v>466.1</v>
      </c>
      <c r="H456" s="33" t="str">
        <f>CONCATENATE('[1]Запрос к ф9 ЗаклДоговораСНапрПо'!$AD454,'[1]Запрос к ф9 ЗаклДоговораСНапрПо'!$AB454,'[1]Запрос к ф9 ЗаклДоговораСНапрПо'!$M454)</f>
        <v>35/10кВ№ 1</v>
      </c>
    </row>
    <row r="457" spans="1:8" s="34" customFormat="1" ht="15" customHeight="1" x14ac:dyDescent="0.25">
      <c r="A457" s="27" t="s">
        <v>20</v>
      </c>
      <c r="B457" s="27">
        <f t="shared" si="7"/>
        <v>454</v>
      </c>
      <c r="C457" s="28" t="s">
        <v>682</v>
      </c>
      <c r="D457" s="29">
        <v>41501</v>
      </c>
      <c r="E457" s="30" t="s">
        <v>21</v>
      </c>
      <c r="F457" s="31">
        <v>7</v>
      </c>
      <c r="G457" s="32">
        <v>466.1</v>
      </c>
      <c r="H457" s="33" t="str">
        <f>CONCATENATE('[1]Запрос к ф9 ЗаклДоговораСНапрПо'!$AD455,'[1]Запрос к ф9 ЗаклДоговораСНапрПо'!$AB455,'[1]Запрос к ф9 ЗаклДоговораСНапрПо'!$M455)</f>
        <v>35/10кВПрямухино</v>
      </c>
    </row>
    <row r="458" spans="1:8" s="34" customFormat="1" ht="15" customHeight="1" x14ac:dyDescent="0.25">
      <c r="A458" s="27" t="s">
        <v>20</v>
      </c>
      <c r="B458" s="27">
        <f t="shared" si="7"/>
        <v>455</v>
      </c>
      <c r="C458" s="28" t="s">
        <v>750</v>
      </c>
      <c r="D458" s="29">
        <v>41495</v>
      </c>
      <c r="E458" s="30" t="s">
        <v>21</v>
      </c>
      <c r="F458" s="31">
        <v>8</v>
      </c>
      <c r="G458" s="32">
        <v>466.1</v>
      </c>
      <c r="H458" s="33" t="str">
        <f>CONCATENATE('[1]Запрос к ф9 ЗаклДоговораСНапрПо'!$AD456,'[1]Запрос к ф9 ЗаклДоговораСНапрПо'!$AB456,'[1]Запрос к ф9 ЗаклДоговораСНапрПо'!$M456)</f>
        <v>35/10кВСелище</v>
      </c>
    </row>
    <row r="459" spans="1:8" s="34" customFormat="1" ht="15" customHeight="1" x14ac:dyDescent="0.25">
      <c r="A459" s="27" t="s">
        <v>20</v>
      </c>
      <c r="B459" s="27">
        <f t="shared" si="7"/>
        <v>456</v>
      </c>
      <c r="C459" s="28" t="s">
        <v>614</v>
      </c>
      <c r="D459" s="29">
        <v>41515</v>
      </c>
      <c r="E459" s="30" t="s">
        <v>21</v>
      </c>
      <c r="F459" s="31">
        <v>2</v>
      </c>
      <c r="G459" s="32">
        <v>466.1</v>
      </c>
      <c r="H459" s="33" t="str">
        <f>CONCATENATE('[1]Запрос к ф9 ЗаклДоговораСНапрПо'!$AD457,'[1]Запрос к ф9 ЗаклДоговораСНапрПо'!$AB457,'[1]Запрос к ф9 ЗаклДоговораСНапрПо'!$M457)</f>
        <v>35/10кВМошары</v>
      </c>
    </row>
    <row r="460" spans="1:8" s="34" customFormat="1" ht="15" customHeight="1" x14ac:dyDescent="0.25">
      <c r="A460" s="27" t="s">
        <v>20</v>
      </c>
      <c r="B460" s="27">
        <f t="shared" si="7"/>
        <v>457</v>
      </c>
      <c r="C460" s="28" t="s">
        <v>546</v>
      </c>
      <c r="D460" s="29">
        <v>41515</v>
      </c>
      <c r="E460" s="30" t="s">
        <v>21</v>
      </c>
      <c r="F460" s="31">
        <v>15</v>
      </c>
      <c r="G460" s="32">
        <v>466.1</v>
      </c>
      <c r="H460" s="33" t="str">
        <f>CONCATENATE('[1]Запрос к ф9 ЗаклДоговораСНапрПо'!$AD458,'[1]Запрос к ф9 ЗаклДоговораСНапрПо'!$AB458,'[1]Запрос к ф9 ЗаклДоговораСНапрПо'!$M458)</f>
        <v>110/35/10кВЛуч</v>
      </c>
    </row>
    <row r="461" spans="1:8" s="34" customFormat="1" ht="15" customHeight="1" x14ac:dyDescent="0.25">
      <c r="A461" s="27" t="s">
        <v>20</v>
      </c>
      <c r="B461" s="27">
        <f t="shared" si="7"/>
        <v>458</v>
      </c>
      <c r="C461" s="28" t="s">
        <v>785</v>
      </c>
      <c r="D461" s="29">
        <v>41515</v>
      </c>
      <c r="E461" s="30" t="s">
        <v>21</v>
      </c>
      <c r="F461" s="31">
        <v>5</v>
      </c>
      <c r="G461" s="32">
        <v>466.1</v>
      </c>
      <c r="H461" s="33" t="str">
        <f>CONCATENATE('[1]Запрос к ф9 ЗаклДоговораСНапрПо'!$AD459,'[1]Запрос к ф9 ЗаклДоговораСНапрПо'!$AB459,'[1]Запрос к ф9 ЗаклДоговораСНапрПо'!$M459)</f>
        <v>110/35/10кВТоржок</v>
      </c>
    </row>
    <row r="462" spans="1:8" s="34" customFormat="1" ht="15" customHeight="1" x14ac:dyDescent="0.25">
      <c r="A462" s="27" t="s">
        <v>20</v>
      </c>
      <c r="B462" s="27">
        <f t="shared" si="7"/>
        <v>459</v>
      </c>
      <c r="C462" s="28" t="s">
        <v>506</v>
      </c>
      <c r="D462" s="29">
        <v>41488</v>
      </c>
      <c r="E462" s="30" t="s">
        <v>21</v>
      </c>
      <c r="F462" s="31">
        <v>3</v>
      </c>
      <c r="G462" s="32">
        <v>466.1</v>
      </c>
      <c r="H462" s="33" t="str">
        <f>CONCATENATE('[1]Запрос к ф9 ЗаклДоговораСНапрПо'!$AD460,'[1]Запрос к ф9 ЗаклДоговораСНапрПо'!$AB460,'[1]Запрос к ф9 ЗаклДоговораСНапрПо'!$M460)</f>
        <v>110/35/10кВКрасный Холм</v>
      </c>
    </row>
    <row r="463" spans="1:8" s="34" customFormat="1" ht="15" customHeight="1" x14ac:dyDescent="0.25">
      <c r="A463" s="27" t="s">
        <v>20</v>
      </c>
      <c r="B463" s="27">
        <f t="shared" si="7"/>
        <v>460</v>
      </c>
      <c r="C463" s="28" t="s">
        <v>540</v>
      </c>
      <c r="D463" s="29">
        <v>41488</v>
      </c>
      <c r="E463" s="30" t="s">
        <v>21</v>
      </c>
      <c r="F463" s="31">
        <v>12</v>
      </c>
      <c r="G463" s="32">
        <v>466.1</v>
      </c>
      <c r="H463" s="33" t="str">
        <f>CONCATENATE('[1]Запрос к ф9 ЗаклДоговораСНапрПо'!$AD461,'[1]Запрос к ф9 ЗаклДоговораСНапрПо'!$AB461,'[1]Запрос к ф9 ЗаклДоговораСНапрПо'!$M461)</f>
        <v>35/10кВЛощемля</v>
      </c>
    </row>
    <row r="464" spans="1:8" s="34" customFormat="1" ht="15" customHeight="1" x14ac:dyDescent="0.25">
      <c r="A464" s="27" t="s">
        <v>20</v>
      </c>
      <c r="B464" s="27">
        <f t="shared" si="7"/>
        <v>461</v>
      </c>
      <c r="C464" s="28" t="s">
        <v>751</v>
      </c>
      <c r="D464" s="29">
        <v>41502</v>
      </c>
      <c r="E464" s="30" t="s">
        <v>21</v>
      </c>
      <c r="F464" s="31">
        <v>8</v>
      </c>
      <c r="G464" s="32">
        <v>466.1</v>
      </c>
      <c r="H464" s="33" t="str">
        <f>CONCATENATE('[1]Запрос к ф9 ЗаклДоговораСНапрПо'!$AD462,'[1]Запрос к ф9 ЗаклДоговораСНапрПо'!$AB462,'[1]Запрос к ф9 ЗаклДоговораСНапрПо'!$M462)</f>
        <v>35/10кВСлаутино</v>
      </c>
    </row>
    <row r="465" spans="1:8" s="34" customFormat="1" ht="15" customHeight="1" x14ac:dyDescent="0.25">
      <c r="A465" s="27" t="s">
        <v>20</v>
      </c>
      <c r="B465" s="27">
        <f t="shared" si="7"/>
        <v>462</v>
      </c>
      <c r="C465" s="28" t="s">
        <v>648</v>
      </c>
      <c r="D465" s="29">
        <v>41509</v>
      </c>
      <c r="E465" s="30" t="s">
        <v>21</v>
      </c>
      <c r="F465" s="31">
        <v>5</v>
      </c>
      <c r="G465" s="32">
        <v>466.1</v>
      </c>
      <c r="H465" s="33" t="str">
        <f>CONCATENATE('[1]Запрос к ф9 ЗаклДоговораСНапрПо'!$AD463,'[1]Запрос к ф9 ЗаклДоговораСНапрПо'!$AB463,'[1]Запрос к ф9 ЗаклДоговораСНапрПо'!$M463)</f>
        <v>110/35/10кВНикола Рожок</v>
      </c>
    </row>
    <row r="466" spans="1:8" s="34" customFormat="1" ht="15" customHeight="1" x14ac:dyDescent="0.25">
      <c r="A466" s="27" t="s">
        <v>20</v>
      </c>
      <c r="B466" s="27">
        <f t="shared" si="7"/>
        <v>463</v>
      </c>
      <c r="C466" s="28" t="s">
        <v>623</v>
      </c>
      <c r="D466" s="29">
        <v>41488</v>
      </c>
      <c r="E466" s="30" t="s">
        <v>21</v>
      </c>
      <c r="F466" s="31">
        <v>12</v>
      </c>
      <c r="G466" s="32">
        <v>466.1</v>
      </c>
      <c r="H466" s="33" t="str">
        <f>CONCATENATE('[1]Запрос к ф9 ЗаклДоговораСНапрПо'!$AD464,'[1]Запрос к ф9 ЗаклДоговораСНапрПо'!$AB464,'[1]Запрос к ф9 ЗаклДоговораСНапрПо'!$M464)</f>
        <v>35/10кВМошки</v>
      </c>
    </row>
    <row r="467" spans="1:8" s="34" customFormat="1" ht="15" customHeight="1" x14ac:dyDescent="0.25">
      <c r="A467" s="27" t="s">
        <v>20</v>
      </c>
      <c r="B467" s="27">
        <f t="shared" si="7"/>
        <v>464</v>
      </c>
      <c r="C467" s="28" t="s">
        <v>700</v>
      </c>
      <c r="D467" s="29">
        <v>41491</v>
      </c>
      <c r="E467" s="30" t="s">
        <v>21</v>
      </c>
      <c r="F467" s="31">
        <v>15</v>
      </c>
      <c r="G467" s="32">
        <v>466.1</v>
      </c>
      <c r="H467" s="33" t="str">
        <f>CONCATENATE('[1]Запрос к ф9 ЗаклДоговораСНапрПо'!$AD465,'[1]Запрос к ф9 ЗаклДоговораСНапрПо'!$AB465,'[1]Запрос к ф9 ЗаклДоговораСНапрПо'!$M465)</f>
        <v>35/10кВРивзавод</v>
      </c>
    </row>
    <row r="468" spans="1:8" s="34" customFormat="1" ht="15" customHeight="1" x14ac:dyDescent="0.25">
      <c r="A468" s="27" t="s">
        <v>20</v>
      </c>
      <c r="B468" s="27">
        <f t="shared" si="7"/>
        <v>465</v>
      </c>
      <c r="C468" s="28" t="s">
        <v>770</v>
      </c>
      <c r="D468" s="29">
        <v>41499</v>
      </c>
      <c r="E468" s="30" t="s">
        <v>21</v>
      </c>
      <c r="F468" s="31">
        <v>12</v>
      </c>
      <c r="G468" s="32">
        <v>466.1</v>
      </c>
      <c r="H468" s="33" t="str">
        <f>CONCATENATE('[1]Запрос к ф9 ЗаклДоговораСНапрПо'!$AD466,'[1]Запрос к ф9 ЗаклДоговораСНапрПо'!$AB466,'[1]Запрос к ф9 ЗаклДоговораСНапрПо'!$M466)</f>
        <v>35/10кВСтепурино</v>
      </c>
    </row>
    <row r="469" spans="1:8" s="34" customFormat="1" ht="15" customHeight="1" x14ac:dyDescent="0.25">
      <c r="A469" s="27" t="s">
        <v>20</v>
      </c>
      <c r="B469" s="27">
        <f t="shared" si="7"/>
        <v>466</v>
      </c>
      <c r="C469" s="28" t="s">
        <v>552</v>
      </c>
      <c r="D469" s="29">
        <v>41488</v>
      </c>
      <c r="E469" s="30" t="s">
        <v>21</v>
      </c>
      <c r="F469" s="31">
        <v>15</v>
      </c>
      <c r="G469" s="32">
        <v>466.1</v>
      </c>
      <c r="H469" s="33" t="str">
        <f>CONCATENATE('[1]Запрос к ф9 ЗаклДоговораСНапрПо'!$AD467,'[1]Запрос к ф9 ЗаклДоговораСНапрПо'!$AB467,'[1]Запрос к ф9 ЗаклДоговораСНапрПо'!$M467)</f>
        <v>35/10кВМаксатиха</v>
      </c>
    </row>
    <row r="470" spans="1:8" s="34" customFormat="1" ht="15" customHeight="1" x14ac:dyDescent="0.25">
      <c r="A470" s="27" t="s">
        <v>20</v>
      </c>
      <c r="B470" s="27">
        <f t="shared" si="7"/>
        <v>467</v>
      </c>
      <c r="C470" s="28" t="s">
        <v>658</v>
      </c>
      <c r="D470" s="29">
        <v>41487</v>
      </c>
      <c r="E470" s="30" t="s">
        <v>21</v>
      </c>
      <c r="F470" s="31">
        <v>12</v>
      </c>
      <c r="G470" s="32">
        <v>466.1</v>
      </c>
      <c r="H470" s="33" t="str">
        <f>CONCATENATE('[1]Запрос к ф9 ЗаклДоговораСНапрПо'!$AD468,'[1]Запрос к ф9 ЗаклДоговораСНапрПо'!$AB468,'[1]Запрос к ф9 ЗаклДоговораСНапрПо'!$M468)</f>
        <v>35/10кВПервитино</v>
      </c>
    </row>
    <row r="471" spans="1:8" s="34" customFormat="1" ht="15" customHeight="1" x14ac:dyDescent="0.25">
      <c r="A471" s="27" t="s">
        <v>20</v>
      </c>
      <c r="B471" s="27">
        <f t="shared" si="7"/>
        <v>468</v>
      </c>
      <c r="C471" s="28" t="s">
        <v>602</v>
      </c>
      <c r="D471" s="29">
        <v>41487</v>
      </c>
      <c r="E471" s="30" t="s">
        <v>21</v>
      </c>
      <c r="F471" s="31">
        <v>8</v>
      </c>
      <c r="G471" s="32">
        <v>466.1</v>
      </c>
      <c r="H471" s="33" t="str">
        <f>CONCATENATE('[1]Запрос к ф9 ЗаклДоговораСНапрПо'!$AD469,'[1]Запрос к ф9 ЗаклДоговораСНапрПо'!$AB469,'[1]Запрос к ф9 ЗаклДоговораСНапрПо'!$M469)</f>
        <v>35/10/6кВМикрорайонная</v>
      </c>
    </row>
    <row r="472" spans="1:8" s="34" customFormat="1" ht="15" customHeight="1" x14ac:dyDescent="0.25">
      <c r="A472" s="27" t="s">
        <v>20</v>
      </c>
      <c r="B472" s="27">
        <f t="shared" si="7"/>
        <v>469</v>
      </c>
      <c r="C472" s="28" t="s">
        <v>603</v>
      </c>
      <c r="D472" s="29">
        <v>41508</v>
      </c>
      <c r="E472" s="30" t="s">
        <v>21</v>
      </c>
      <c r="F472" s="31">
        <v>10</v>
      </c>
      <c r="G472" s="32">
        <v>466.1</v>
      </c>
      <c r="H472" s="33" t="str">
        <f>CONCATENATE('[1]Запрос к ф9 ЗаклДоговораСНапрПо'!$AD470,'[1]Запрос к ф9 ЗаклДоговораСНапрПо'!$AB470,'[1]Запрос к ф9 ЗаклДоговораСНапрПо'!$M470)</f>
        <v>35/10/6кВМикрорайонная</v>
      </c>
    </row>
    <row r="473" spans="1:8" s="34" customFormat="1" ht="15" customHeight="1" x14ac:dyDescent="0.25">
      <c r="A473" s="27" t="s">
        <v>20</v>
      </c>
      <c r="B473" s="27">
        <f t="shared" si="7"/>
        <v>470</v>
      </c>
      <c r="C473" s="28" t="s">
        <v>738</v>
      </c>
      <c r="D473" s="29">
        <v>41493</v>
      </c>
      <c r="E473" s="30" t="s">
        <v>21</v>
      </c>
      <c r="F473" s="31">
        <v>12</v>
      </c>
      <c r="G473" s="32">
        <v>466.1</v>
      </c>
      <c r="H473" s="33" t="str">
        <f>CONCATENATE('[1]Запрос к ф9 ЗаклДоговораСНапрПо'!$AD471,'[1]Запрос к ф9 ЗаклДоговораСНапрПо'!$AB471,'[1]Запрос к ф9 ЗаклДоговораСНапрПо'!$M471)</f>
        <v>35/10кВСелигер</v>
      </c>
    </row>
    <row r="474" spans="1:8" s="34" customFormat="1" ht="15" customHeight="1" x14ac:dyDescent="0.25">
      <c r="A474" s="27" t="s">
        <v>20</v>
      </c>
      <c r="B474" s="27">
        <f t="shared" si="7"/>
        <v>471</v>
      </c>
      <c r="C474" s="28" t="s">
        <v>601</v>
      </c>
      <c r="D474" s="29">
        <v>41513</v>
      </c>
      <c r="E474" s="30" t="s">
        <v>21</v>
      </c>
      <c r="F474" s="31">
        <v>8</v>
      </c>
      <c r="G474" s="32">
        <v>466.1</v>
      </c>
      <c r="H474" s="33" t="str">
        <f>CONCATENATE('[1]Запрос к ф9 ЗаклДоговораСНапрПо'!$AD472,'[1]Запрос к ф9 ЗаклДоговораСНапрПо'!$AB472,'[1]Запрос к ф9 ЗаклДоговораСНапрПо'!$M472)</f>
        <v>35/10/6кВМикрорайонная</v>
      </c>
    </row>
    <row r="475" spans="1:8" s="34" customFormat="1" ht="15" customHeight="1" x14ac:dyDescent="0.25">
      <c r="A475" s="27" t="s">
        <v>20</v>
      </c>
      <c r="B475" s="27">
        <f t="shared" si="7"/>
        <v>472</v>
      </c>
      <c r="C475" s="28" t="s">
        <v>344</v>
      </c>
      <c r="D475" s="29">
        <v>41501</v>
      </c>
      <c r="E475" s="30" t="s">
        <v>21</v>
      </c>
      <c r="F475" s="31">
        <v>10</v>
      </c>
      <c r="G475" s="32">
        <v>466.1</v>
      </c>
      <c r="H475" s="33" t="str">
        <f>CONCATENATE('[1]Запрос к ф9 ЗаклДоговораСНапрПо'!$AD473,'[1]Запрос к ф9 ЗаклДоговораСНапрПо'!$AB473,'[1]Запрос к ф9 ЗаклДоговораСНапрПо'!$M473)</f>
        <v>35/6кВБелый городок 35</v>
      </c>
    </row>
    <row r="476" spans="1:8" s="34" customFormat="1" ht="15" customHeight="1" x14ac:dyDescent="0.25">
      <c r="A476" s="27" t="s">
        <v>20</v>
      </c>
      <c r="B476" s="27">
        <f t="shared" si="7"/>
        <v>473</v>
      </c>
      <c r="C476" s="28" t="s">
        <v>349</v>
      </c>
      <c r="D476" s="29">
        <v>41488</v>
      </c>
      <c r="E476" s="30" t="s">
        <v>21</v>
      </c>
      <c r="F476" s="31">
        <v>10</v>
      </c>
      <c r="G476" s="32">
        <v>466.1</v>
      </c>
      <c r="H476" s="33" t="str">
        <f>CONCATENATE('[1]Запрос к ф9 ЗаклДоговораСНапрПо'!$AD474,'[1]Запрос к ф9 ЗаклДоговораСНапрПо'!$AB474,'[1]Запрос к ф9 ЗаклДоговораСНапрПо'!$M474)</f>
        <v>35/10кВБольшое Вишенье</v>
      </c>
    </row>
    <row r="477" spans="1:8" s="34" customFormat="1" ht="15" customHeight="1" x14ac:dyDescent="0.25">
      <c r="A477" s="27" t="s">
        <v>20</v>
      </c>
      <c r="B477" s="27">
        <f t="shared" si="7"/>
        <v>474</v>
      </c>
      <c r="C477" s="28" t="s">
        <v>754</v>
      </c>
      <c r="D477" s="29">
        <v>41512</v>
      </c>
      <c r="E477" s="30" t="s">
        <v>21</v>
      </c>
      <c r="F477" s="31">
        <v>5</v>
      </c>
      <c r="G477" s="32">
        <v>466.1</v>
      </c>
      <c r="H477" s="33" t="str">
        <f>CONCATENATE('[1]Запрос к ф9 ЗаклДоговораСНапрПо'!$AD475,'[1]Запрос к ф9 ЗаклДоговораСНапрПо'!$AB475,'[1]Запрос к ф9 ЗаклДоговораСНапрПо'!$M475)</f>
        <v>110/35/10кВСтарица</v>
      </c>
    </row>
    <row r="478" spans="1:8" s="34" customFormat="1" ht="15" customHeight="1" x14ac:dyDescent="0.25">
      <c r="A478" s="27" t="s">
        <v>20</v>
      </c>
      <c r="B478" s="27">
        <f t="shared" si="7"/>
        <v>475</v>
      </c>
      <c r="C478" s="28" t="s">
        <v>518</v>
      </c>
      <c r="D478" s="29">
        <v>41502</v>
      </c>
      <c r="E478" s="30" t="s">
        <v>21</v>
      </c>
      <c r="F478" s="31">
        <v>7</v>
      </c>
      <c r="G478" s="32">
        <v>466.1</v>
      </c>
      <c r="H478" s="33" t="str">
        <f>CONCATENATE('[1]Запрос к ф9 ЗаклДоговораСНапрПо'!$AD476,'[1]Запрос к ф9 ЗаклДоговораСНапрПо'!$AB476,'[1]Запрос к ф9 ЗаклДоговораСНапрПо'!$M476)</f>
        <v>35/10кВЛесное</v>
      </c>
    </row>
    <row r="479" spans="1:8" s="34" customFormat="1" ht="15" customHeight="1" x14ac:dyDescent="0.25">
      <c r="A479" s="27" t="s">
        <v>20</v>
      </c>
      <c r="B479" s="27">
        <f t="shared" si="7"/>
        <v>476</v>
      </c>
      <c r="C479" s="28" t="s">
        <v>702</v>
      </c>
      <c r="D479" s="29">
        <v>41494</v>
      </c>
      <c r="E479" s="30" t="s">
        <v>21</v>
      </c>
      <c r="F479" s="31">
        <v>10</v>
      </c>
      <c r="G479" s="32">
        <v>466.1</v>
      </c>
      <c r="H479" s="33" t="str">
        <f>CONCATENATE('[1]Запрос к ф9 ЗаклДоговораСНапрПо'!$AD477,'[1]Запрос к ф9 ЗаклДоговораСНапрПо'!$AB477,'[1]Запрос к ф9 ЗаклДоговораСНапрПо'!$M477)</f>
        <v>35/10кВРМК</v>
      </c>
    </row>
    <row r="480" spans="1:8" s="34" customFormat="1" ht="15" customHeight="1" x14ac:dyDescent="0.25">
      <c r="A480" s="27" t="s">
        <v>20</v>
      </c>
      <c r="B480" s="27">
        <f t="shared" si="7"/>
        <v>477</v>
      </c>
      <c r="C480" s="28" t="s">
        <v>703</v>
      </c>
      <c r="D480" s="29">
        <v>41487</v>
      </c>
      <c r="E480" s="30" t="s">
        <v>21</v>
      </c>
      <c r="F480" s="31">
        <v>15</v>
      </c>
      <c r="G480" s="32">
        <v>466.1</v>
      </c>
      <c r="H480" s="33" t="str">
        <f>CONCATENATE('[1]Запрос к ф9 ЗаклДоговораСНапрПо'!$AD478,'[1]Запрос к ф9 ЗаклДоговораСНапрПо'!$AB478,'[1]Запрос к ф9 ЗаклДоговораСНапрПо'!$M478)</f>
        <v>35/10кВРМК</v>
      </c>
    </row>
    <row r="481" spans="1:8" s="34" customFormat="1" ht="15" customHeight="1" x14ac:dyDescent="0.25">
      <c r="A481" s="27" t="s">
        <v>20</v>
      </c>
      <c r="B481" s="27">
        <f t="shared" si="7"/>
        <v>478</v>
      </c>
      <c r="C481" s="28" t="s">
        <v>604</v>
      </c>
      <c r="D481" s="29">
        <v>41506</v>
      </c>
      <c r="E481" s="30" t="s">
        <v>21</v>
      </c>
      <c r="F481" s="31">
        <v>15</v>
      </c>
      <c r="G481" s="32">
        <v>466.1</v>
      </c>
      <c r="H481" s="33" t="str">
        <f>CONCATENATE('[1]Запрос к ф9 ЗаклДоговораСНапрПо'!$AD479,'[1]Запрос к ф9 ЗаклДоговораСНапрПо'!$AB479,'[1]Запрос к ф9 ЗаклДоговораСНапрПо'!$M479)</f>
        <v>35/10кВМихайловское</v>
      </c>
    </row>
    <row r="482" spans="1:8" s="34" customFormat="1" ht="15" customHeight="1" x14ac:dyDescent="0.25">
      <c r="A482" s="27" t="s">
        <v>20</v>
      </c>
      <c r="B482" s="27">
        <f t="shared" si="7"/>
        <v>479</v>
      </c>
      <c r="C482" s="28" t="s">
        <v>809</v>
      </c>
      <c r="D482" s="29">
        <v>41509</v>
      </c>
      <c r="E482" s="30" t="s">
        <v>21</v>
      </c>
      <c r="F482" s="31">
        <v>5</v>
      </c>
      <c r="G482" s="32">
        <v>466.1</v>
      </c>
      <c r="H482" s="33" t="str">
        <f>CONCATENATE('[1]Запрос к ф9 ЗаклДоговораСНапрПо'!$AD480,'[1]Запрос к ф9 ЗаклДоговораСНапрПо'!$AB480,'[1]Запрос к ф9 ЗаклДоговораСНапрПо'!$M480)</f>
        <v>35/10кВФролово</v>
      </c>
    </row>
    <row r="483" spans="1:8" s="34" customFormat="1" ht="15" customHeight="1" x14ac:dyDescent="0.25">
      <c r="A483" s="27" t="s">
        <v>20</v>
      </c>
      <c r="B483" s="27">
        <f t="shared" si="7"/>
        <v>480</v>
      </c>
      <c r="C483" s="28" t="s">
        <v>333</v>
      </c>
      <c r="D483" s="29">
        <v>41502</v>
      </c>
      <c r="E483" s="30" t="s">
        <v>21</v>
      </c>
      <c r="F483" s="31">
        <v>15</v>
      </c>
      <c r="G483" s="32">
        <v>466.1</v>
      </c>
      <c r="H483" s="33" t="str">
        <f>CONCATENATE('[1]Запрос к ф9 ЗаклДоговораСНапрПо'!$AD481,'[1]Запрос к ф9 ЗаклДоговораСНапрПо'!$AB481,'[1]Запрос к ф9 ЗаклДоговораСНапрПо'!$M481)</f>
        <v>35/6кВБелый городок 35</v>
      </c>
    </row>
    <row r="484" spans="1:8" s="34" customFormat="1" ht="15" customHeight="1" x14ac:dyDescent="0.25">
      <c r="A484" s="27" t="s">
        <v>20</v>
      </c>
      <c r="B484" s="27">
        <f t="shared" si="7"/>
        <v>481</v>
      </c>
      <c r="C484" s="28" t="s">
        <v>706</v>
      </c>
      <c r="D484" s="29">
        <v>41514</v>
      </c>
      <c r="E484" s="30" t="s">
        <v>21</v>
      </c>
      <c r="F484" s="31">
        <v>15</v>
      </c>
      <c r="G484" s="32">
        <v>466.1</v>
      </c>
      <c r="H484" s="33" t="str">
        <f>CONCATENATE('[1]Запрос к ф9 ЗаклДоговораСНапрПо'!$AD482,'[1]Запрос к ф9 ЗаклДоговораСНапрПо'!$AB482,'[1]Запрос к ф9 ЗаклДоговораСНапрПо'!$M482)</f>
        <v>35/10кВРМК</v>
      </c>
    </row>
    <row r="485" spans="1:8" s="34" customFormat="1" ht="15" customHeight="1" x14ac:dyDescent="0.25">
      <c r="A485" s="27" t="s">
        <v>20</v>
      </c>
      <c r="B485" s="27">
        <f t="shared" si="7"/>
        <v>482</v>
      </c>
      <c r="C485" s="28" t="s">
        <v>731</v>
      </c>
      <c r="D485" s="29">
        <v>41495</v>
      </c>
      <c r="E485" s="30" t="s">
        <v>21</v>
      </c>
      <c r="F485" s="31">
        <v>15</v>
      </c>
      <c r="G485" s="32">
        <v>466.1</v>
      </c>
      <c r="H485" s="33" t="str">
        <f>CONCATENATE('[1]Запрос к ф9 ЗаклДоговораСНапрПо'!$AD483,'[1]Запрос к ф9 ЗаклДоговораСНапрПо'!$AB483,'[1]Запрос к ф9 ЗаклДоговораСНапрПо'!$M483)</f>
        <v>35/10кВСелигер</v>
      </c>
    </row>
    <row r="486" spans="1:8" s="34" customFormat="1" ht="15" customHeight="1" x14ac:dyDescent="0.25">
      <c r="A486" s="27" t="s">
        <v>20</v>
      </c>
      <c r="B486" s="27">
        <f t="shared" si="7"/>
        <v>483</v>
      </c>
      <c r="C486" s="28" t="s">
        <v>705</v>
      </c>
      <c r="D486" s="29">
        <v>41494</v>
      </c>
      <c r="E486" s="30" t="s">
        <v>21</v>
      </c>
      <c r="F486" s="31">
        <v>15</v>
      </c>
      <c r="G486" s="32">
        <v>466.1</v>
      </c>
      <c r="H486" s="33" t="str">
        <f>CONCATENATE('[1]Запрос к ф9 ЗаклДоговораСНапрПо'!$AD484,'[1]Запрос к ф9 ЗаклДоговораСНапрПо'!$AB484,'[1]Запрос к ф9 ЗаклДоговораСНапрПо'!$M484)</f>
        <v>35/10кВРМК</v>
      </c>
    </row>
    <row r="487" spans="1:8" s="34" customFormat="1" ht="15" customHeight="1" x14ac:dyDescent="0.25">
      <c r="A487" s="27" t="s">
        <v>20</v>
      </c>
      <c r="B487" s="27">
        <f t="shared" si="7"/>
        <v>484</v>
      </c>
      <c r="C487" s="28" t="s">
        <v>599</v>
      </c>
      <c r="D487" s="29">
        <v>41499</v>
      </c>
      <c r="E487" s="30" t="s">
        <v>21</v>
      </c>
      <c r="F487" s="31">
        <v>5</v>
      </c>
      <c r="G487" s="32">
        <v>466.1</v>
      </c>
      <c r="H487" s="33" t="str">
        <f>CONCATENATE('[1]Запрос к ф9 ЗаклДоговораСНапрПо'!$AD485,'[1]Запрос к ф9 ЗаклДоговораСНапрПо'!$AB485,'[1]Запрос к ф9 ЗаклДоговораСНапрПо'!$M485)</f>
        <v>35/10/6кВМикрорайонная</v>
      </c>
    </row>
    <row r="488" spans="1:8" s="34" customFormat="1" ht="15" customHeight="1" x14ac:dyDescent="0.25">
      <c r="A488" s="27" t="s">
        <v>20</v>
      </c>
      <c r="B488" s="27">
        <f t="shared" si="7"/>
        <v>485</v>
      </c>
      <c r="C488" s="28" t="s">
        <v>707</v>
      </c>
      <c r="D488" s="29">
        <v>41494</v>
      </c>
      <c r="E488" s="30" t="s">
        <v>21</v>
      </c>
      <c r="F488" s="31">
        <v>15</v>
      </c>
      <c r="G488" s="32">
        <v>466.1</v>
      </c>
      <c r="H488" s="33" t="str">
        <f>CONCATENATE('[1]Запрос к ф9 ЗаклДоговораСНапрПо'!$AD486,'[1]Запрос к ф9 ЗаклДоговораСНапрПо'!$AB486,'[1]Запрос к ф9 ЗаклДоговораСНапрПо'!$M486)</f>
        <v>35/10кВРМК</v>
      </c>
    </row>
    <row r="489" spans="1:8" s="34" customFormat="1" ht="15" customHeight="1" x14ac:dyDescent="0.25">
      <c r="A489" s="27" t="s">
        <v>20</v>
      </c>
      <c r="B489" s="27">
        <f t="shared" si="7"/>
        <v>486</v>
      </c>
      <c r="C489" s="28" t="s">
        <v>543</v>
      </c>
      <c r="D489" s="29">
        <v>41500</v>
      </c>
      <c r="E489" s="30" t="s">
        <v>21</v>
      </c>
      <c r="F489" s="31">
        <v>15</v>
      </c>
      <c r="G489" s="32">
        <v>466.1</v>
      </c>
      <c r="H489" s="33" t="str">
        <f>CONCATENATE('[1]Запрос к ф9 ЗаклДоговораСНапрПо'!$AD487,'[1]Запрос к ф9 ЗаклДоговораСНапрПо'!$AB487,'[1]Запрос к ф9 ЗаклДоговораСНапрПо'!$M487)</f>
        <v>110/35/10кВЛуч</v>
      </c>
    </row>
    <row r="490" spans="1:8" s="34" customFormat="1" ht="15" customHeight="1" x14ac:dyDescent="0.25">
      <c r="A490" s="27" t="s">
        <v>20</v>
      </c>
      <c r="B490" s="27">
        <f t="shared" si="7"/>
        <v>487</v>
      </c>
      <c r="C490" s="28" t="s">
        <v>544</v>
      </c>
      <c r="D490" s="29">
        <v>41500</v>
      </c>
      <c r="E490" s="30" t="s">
        <v>21</v>
      </c>
      <c r="F490" s="31">
        <v>15</v>
      </c>
      <c r="G490" s="32">
        <v>466.1</v>
      </c>
      <c r="H490" s="33" t="str">
        <f>CONCATENATE('[1]Запрос к ф9 ЗаклДоговораСНапрПо'!$AD488,'[1]Запрос к ф9 ЗаклДоговораСНапрПо'!$AB488,'[1]Запрос к ф9 ЗаклДоговораСНапрПо'!$M488)</f>
        <v>110/35/10кВЛуч</v>
      </c>
    </row>
    <row r="491" spans="1:8" s="34" customFormat="1" ht="15" customHeight="1" x14ac:dyDescent="0.25">
      <c r="A491" s="27" t="s">
        <v>20</v>
      </c>
      <c r="B491" s="27">
        <f t="shared" si="7"/>
        <v>488</v>
      </c>
      <c r="C491" s="28" t="s">
        <v>545</v>
      </c>
      <c r="D491" s="29">
        <v>41500</v>
      </c>
      <c r="E491" s="30" t="s">
        <v>21</v>
      </c>
      <c r="F491" s="31">
        <v>10</v>
      </c>
      <c r="G491" s="32">
        <v>466.1</v>
      </c>
      <c r="H491" s="33" t="str">
        <f>CONCATENATE('[1]Запрос к ф9 ЗаклДоговораСНапрПо'!$AD489,'[1]Запрос к ф9 ЗаклДоговораСНапрПо'!$AB489,'[1]Запрос к ф9 ЗаклДоговораСНапрПо'!$M489)</f>
        <v>110/35/10кВЛуч</v>
      </c>
    </row>
    <row r="492" spans="1:8" s="34" customFormat="1" ht="15" customHeight="1" x14ac:dyDescent="0.25">
      <c r="A492" s="27" t="s">
        <v>20</v>
      </c>
      <c r="B492" s="27">
        <f t="shared" si="7"/>
        <v>489</v>
      </c>
      <c r="C492" s="28" t="s">
        <v>719</v>
      </c>
      <c r="D492" s="29">
        <v>41500</v>
      </c>
      <c r="E492" s="30" t="s">
        <v>21</v>
      </c>
      <c r="F492" s="31">
        <v>15</v>
      </c>
      <c r="G492" s="32">
        <v>466.1</v>
      </c>
      <c r="H492" s="33" t="str">
        <f>CONCATENATE('[1]Запрос к ф9 ЗаклДоговораСНапрПо'!$AD490,'[1]Запрос к ф9 ЗаклДоговораСНапрПо'!$AB490,'[1]Запрос к ф9 ЗаклДоговораСНапрПо'!$M490)</f>
        <v>35/10кВСавватьево</v>
      </c>
    </row>
    <row r="493" spans="1:8" s="34" customFormat="1" ht="15" customHeight="1" x14ac:dyDescent="0.25">
      <c r="A493" s="27" t="s">
        <v>20</v>
      </c>
      <c r="B493" s="27">
        <f t="shared" si="7"/>
        <v>490</v>
      </c>
      <c r="C493" s="28" t="s">
        <v>690</v>
      </c>
      <c r="D493" s="29">
        <v>41500</v>
      </c>
      <c r="E493" s="30" t="s">
        <v>21</v>
      </c>
      <c r="F493" s="31">
        <v>7</v>
      </c>
      <c r="G493" s="32">
        <v>466.1</v>
      </c>
      <c r="H493" s="33" t="str">
        <f>CONCATENATE('[1]Запрос к ф9 ЗаклДоговораСНапрПо'!$AD491,'[1]Запрос к ф9 ЗаклДоговораСНапрПо'!$AB491,'[1]Запрос к ф9 ЗаклДоговораСНапрПо'!$M491)</f>
        <v>110/35/10кВРамешки</v>
      </c>
    </row>
    <row r="494" spans="1:8" s="34" customFormat="1" ht="15" customHeight="1" x14ac:dyDescent="0.25">
      <c r="A494" s="27" t="s">
        <v>20</v>
      </c>
      <c r="B494" s="27">
        <f t="shared" si="7"/>
        <v>491</v>
      </c>
      <c r="C494" s="28" t="s">
        <v>301</v>
      </c>
      <c r="D494" s="29">
        <v>41514</v>
      </c>
      <c r="E494" s="30" t="s">
        <v>21</v>
      </c>
      <c r="F494" s="31">
        <v>12</v>
      </c>
      <c r="G494" s="32">
        <v>466.1</v>
      </c>
      <c r="H494" s="33" t="str">
        <f>CONCATENATE('[1]Запрос к ф9 ЗаклДоговораСНапрПо'!$AD492,'[1]Запрос к ф9 ЗаклДоговораСНапрПо'!$AB492,'[1]Запрос к ф9 ЗаклДоговораСНапрПо'!$M492)</f>
        <v>35/10кВ№ 8</v>
      </c>
    </row>
    <row r="495" spans="1:8" s="34" customFormat="1" ht="15" customHeight="1" x14ac:dyDescent="0.25">
      <c r="A495" s="27" t="s">
        <v>20</v>
      </c>
      <c r="B495" s="27">
        <f t="shared" si="7"/>
        <v>492</v>
      </c>
      <c r="C495" s="28" t="s">
        <v>334</v>
      </c>
      <c r="D495" s="29">
        <v>41509</v>
      </c>
      <c r="E495" s="30" t="s">
        <v>21</v>
      </c>
      <c r="F495" s="31">
        <v>15</v>
      </c>
      <c r="G495" s="32">
        <v>466.1</v>
      </c>
      <c r="H495" s="33" t="str">
        <f>CONCATENATE('[1]Запрос к ф9 ЗаклДоговораСНапрПо'!$AD493,'[1]Запрос к ф9 ЗаклДоговораСНапрПо'!$AB493,'[1]Запрос к ф9 ЗаклДоговораСНапрПо'!$M493)</f>
        <v>35/6кВБелый городок 35</v>
      </c>
    </row>
    <row r="496" spans="1:8" s="34" customFormat="1" ht="15" customHeight="1" x14ac:dyDescent="0.25">
      <c r="A496" s="27" t="s">
        <v>20</v>
      </c>
      <c r="B496" s="27">
        <f t="shared" si="7"/>
        <v>493</v>
      </c>
      <c r="C496" s="28" t="s">
        <v>457</v>
      </c>
      <c r="D496" s="29">
        <v>41500</v>
      </c>
      <c r="E496" s="30" t="s">
        <v>21</v>
      </c>
      <c r="F496" s="31">
        <v>15</v>
      </c>
      <c r="G496" s="32">
        <v>466.1</v>
      </c>
      <c r="H496" s="33" t="str">
        <f>CONCATENATE('[1]Запрос к ф9 ЗаклДоговораСНапрПо'!$AD494,'[1]Запрос к ф9 ЗаклДоговораСНапрПо'!$AB494,'[1]Запрос к ф9 ЗаклДоговораСНапрПо'!$M494)</f>
        <v>35/10кВЗубцов</v>
      </c>
    </row>
    <row r="497" spans="1:8" s="34" customFormat="1" ht="15" customHeight="1" x14ac:dyDescent="0.25">
      <c r="A497" s="27" t="s">
        <v>20</v>
      </c>
      <c r="B497" s="27">
        <f t="shared" si="7"/>
        <v>494</v>
      </c>
      <c r="C497" s="28" t="s">
        <v>821</v>
      </c>
      <c r="D497" s="29">
        <v>41500</v>
      </c>
      <c r="E497" s="30" t="s">
        <v>21</v>
      </c>
      <c r="F497" s="31">
        <v>5</v>
      </c>
      <c r="G497" s="32">
        <v>466.1</v>
      </c>
      <c r="H497" s="33" t="str">
        <f>CONCATENATE('[1]Запрос к ф9 ЗаклДоговораСНапрПо'!$AD495,'[1]Запрос к ф9 ЗаклДоговораСНапрПо'!$AB495,'[1]Запрос к ф9 ЗаклДоговораСНапрПо'!$M495)</f>
        <v>35/10кВЧамерово</v>
      </c>
    </row>
    <row r="498" spans="1:8" s="34" customFormat="1" ht="15" customHeight="1" x14ac:dyDescent="0.25">
      <c r="A498" s="27" t="s">
        <v>20</v>
      </c>
      <c r="B498" s="27">
        <f t="shared" si="7"/>
        <v>495</v>
      </c>
      <c r="C498" s="28" t="s">
        <v>456</v>
      </c>
      <c r="D498" s="29">
        <v>41514</v>
      </c>
      <c r="E498" s="30" t="s">
        <v>21</v>
      </c>
      <c r="F498" s="31">
        <v>15</v>
      </c>
      <c r="G498" s="32">
        <v>466.1</v>
      </c>
      <c r="H498" s="33" t="str">
        <f>CONCATENATE('[1]Запрос к ф9 ЗаклДоговораСНапрПо'!$AD496,'[1]Запрос к ф9 ЗаклДоговораСНапрПо'!$AB496,'[1]Запрос к ф9 ЗаклДоговораСНапрПо'!$M496)</f>
        <v>35/10кВЗубцов</v>
      </c>
    </row>
    <row r="499" spans="1:8" s="34" customFormat="1" ht="15" customHeight="1" x14ac:dyDescent="0.25">
      <c r="A499" s="27" t="s">
        <v>20</v>
      </c>
      <c r="B499" s="27">
        <f t="shared" si="7"/>
        <v>496</v>
      </c>
      <c r="C499" s="28" t="s">
        <v>771</v>
      </c>
      <c r="D499" s="29">
        <v>41500</v>
      </c>
      <c r="E499" s="30" t="s">
        <v>21</v>
      </c>
      <c r="F499" s="31">
        <v>12</v>
      </c>
      <c r="G499" s="32">
        <v>466.1</v>
      </c>
      <c r="H499" s="33" t="str">
        <f>CONCATENATE('[1]Запрос к ф9 ЗаклДоговораСНапрПо'!$AD497,'[1]Запрос к ф9 ЗаклДоговораСНапрПо'!$AB497,'[1]Запрос к ф9 ЗаклДоговораСНапрПо'!$M497)</f>
        <v>35/10кВСтрашевичи</v>
      </c>
    </row>
    <row r="500" spans="1:8" s="34" customFormat="1" ht="15" customHeight="1" x14ac:dyDescent="0.25">
      <c r="A500" s="27" t="s">
        <v>20</v>
      </c>
      <c r="B500" s="27">
        <f t="shared" si="7"/>
        <v>497</v>
      </c>
      <c r="C500" s="28" t="s">
        <v>477</v>
      </c>
      <c r="D500" s="29">
        <v>41493</v>
      </c>
      <c r="E500" s="30" t="s">
        <v>21</v>
      </c>
      <c r="F500" s="31">
        <v>15</v>
      </c>
      <c r="G500" s="32">
        <v>466.1</v>
      </c>
      <c r="H500" s="33" t="str">
        <f>CONCATENATE('[1]Запрос к ф9 ЗаклДоговораСНапрПо'!$AD498,'[1]Запрос к ф9 ЗаклДоговораСНапрПо'!$AB498,'[1]Запрос к ф9 ЗаклДоговораСНапрПо'!$M498)</f>
        <v>35/6кВКарачарово</v>
      </c>
    </row>
    <row r="501" spans="1:8" s="34" customFormat="1" ht="15" customHeight="1" x14ac:dyDescent="0.25">
      <c r="A501" s="27" t="s">
        <v>20</v>
      </c>
      <c r="B501" s="27">
        <f t="shared" si="7"/>
        <v>498</v>
      </c>
      <c r="C501" s="28" t="s">
        <v>813</v>
      </c>
      <c r="D501" s="29">
        <v>41500</v>
      </c>
      <c r="E501" s="30" t="s">
        <v>21</v>
      </c>
      <c r="F501" s="31">
        <v>15</v>
      </c>
      <c r="G501" s="32">
        <v>466.1</v>
      </c>
      <c r="H501" s="33" t="str">
        <f>CONCATENATE('[1]Запрос к ф9 ЗаклДоговораСНапрПо'!$AD499,'[1]Запрос к ф9 ЗаклДоговораСНапрПо'!$AB499,'[1]Запрос к ф9 ЗаклДоговораСНапрПо'!$M499)</f>
        <v>35/10кВФролово</v>
      </c>
    </row>
    <row r="502" spans="1:8" s="34" customFormat="1" ht="15" customHeight="1" x14ac:dyDescent="0.25">
      <c r="A502" s="27" t="s">
        <v>20</v>
      </c>
      <c r="B502" s="27">
        <f t="shared" si="7"/>
        <v>499</v>
      </c>
      <c r="C502" s="28" t="s">
        <v>812</v>
      </c>
      <c r="D502" s="29">
        <v>41502</v>
      </c>
      <c r="E502" s="30" t="s">
        <v>21</v>
      </c>
      <c r="F502" s="31">
        <v>15</v>
      </c>
      <c r="G502" s="32">
        <v>466.1</v>
      </c>
      <c r="H502" s="33" t="str">
        <f>CONCATENATE('[1]Запрос к ф9 ЗаклДоговораСНапрПо'!$AD500,'[1]Запрос к ф9 ЗаклДоговораСНапрПо'!$AB500,'[1]Запрос к ф9 ЗаклДоговораСНапрПо'!$M500)</f>
        <v>35/10кВФролово</v>
      </c>
    </row>
    <row r="503" spans="1:8" s="34" customFormat="1" ht="15" customHeight="1" x14ac:dyDescent="0.25">
      <c r="A503" s="27" t="s">
        <v>20</v>
      </c>
      <c r="B503" s="27">
        <f t="shared" si="7"/>
        <v>500</v>
      </c>
      <c r="C503" s="28" t="s">
        <v>668</v>
      </c>
      <c r="D503" s="29">
        <v>41495</v>
      </c>
      <c r="E503" s="30" t="s">
        <v>21</v>
      </c>
      <c r="F503" s="31">
        <v>15</v>
      </c>
      <c r="G503" s="32">
        <v>466.1</v>
      </c>
      <c r="H503" s="33" t="str">
        <f>CONCATENATE('[1]Запрос к ф9 ЗаклДоговораСНапрПо'!$AD501,'[1]Запрос к ф9 ЗаклДоговораСНапрПо'!$AB501,'[1]Запрос к ф9 ЗаклДоговораСНапрПо'!$M501)</f>
        <v>35/10кВПогорелое Городище</v>
      </c>
    </row>
    <row r="504" spans="1:8" s="34" customFormat="1" ht="15" customHeight="1" x14ac:dyDescent="0.25">
      <c r="A504" s="27" t="s">
        <v>20</v>
      </c>
      <c r="B504" s="27">
        <f t="shared" si="7"/>
        <v>501</v>
      </c>
      <c r="C504" s="28" t="s">
        <v>332</v>
      </c>
      <c r="D504" s="29">
        <v>41491</v>
      </c>
      <c r="E504" s="30" t="s">
        <v>21</v>
      </c>
      <c r="F504" s="31">
        <v>10</v>
      </c>
      <c r="G504" s="32">
        <v>466.1</v>
      </c>
      <c r="H504" s="33" t="str">
        <f>CONCATENATE('[1]Запрос к ф9 ЗаклДоговораСНапрПо'!$AD502,'[1]Запрос к ф9 ЗаклДоговораСНапрПо'!$AB502,'[1]Запрос к ф9 ЗаклДоговораСНапрПо'!$M502)</f>
        <v>35/6кВБелый городок 35</v>
      </c>
    </row>
    <row r="505" spans="1:8" s="34" customFormat="1" ht="15" customHeight="1" x14ac:dyDescent="0.25">
      <c r="A505" s="27" t="s">
        <v>20</v>
      </c>
      <c r="B505" s="27">
        <f t="shared" si="7"/>
        <v>502</v>
      </c>
      <c r="C505" s="28" t="s">
        <v>810</v>
      </c>
      <c r="D505" s="29">
        <v>41488</v>
      </c>
      <c r="E505" s="30" t="s">
        <v>21</v>
      </c>
      <c r="F505" s="31">
        <v>6</v>
      </c>
      <c r="G505" s="32">
        <v>466.1</v>
      </c>
      <c r="H505" s="33" t="str">
        <f>CONCATENATE('[1]Запрос к ф9 ЗаклДоговораСНапрПо'!$AD503,'[1]Запрос к ф9 ЗаклДоговораСНапрПо'!$AB503,'[1]Запрос к ф9 ЗаклДоговораСНапрПо'!$M503)</f>
        <v>35/10кВФролово</v>
      </c>
    </row>
    <row r="506" spans="1:8" s="34" customFormat="1" ht="15" customHeight="1" x14ac:dyDescent="0.25">
      <c r="A506" s="27" t="s">
        <v>20</v>
      </c>
      <c r="B506" s="27">
        <f t="shared" si="7"/>
        <v>503</v>
      </c>
      <c r="C506" s="28" t="s">
        <v>466</v>
      </c>
      <c r="D506" s="29">
        <v>41492</v>
      </c>
      <c r="E506" s="30" t="s">
        <v>21</v>
      </c>
      <c r="F506" s="31">
        <v>5</v>
      </c>
      <c r="G506" s="32">
        <v>466.1</v>
      </c>
      <c r="H506" s="33" t="str">
        <f>CONCATENATE('[1]Запрос к ф9 ЗаклДоговораСНапрПо'!$AD504,'[1]Запрос к ф9 ЗаклДоговораСНапрПо'!$AB504,'[1]Запрос к ф9 ЗаклДоговораСНапрПо'!$M504)</f>
        <v>35/10кВИльинское</v>
      </c>
    </row>
    <row r="507" spans="1:8" s="34" customFormat="1" ht="15" customHeight="1" x14ac:dyDescent="0.25">
      <c r="A507" s="27" t="s">
        <v>20</v>
      </c>
      <c r="B507" s="27">
        <f t="shared" si="7"/>
        <v>504</v>
      </c>
      <c r="C507" s="28" t="s">
        <v>345</v>
      </c>
      <c r="D507" s="29">
        <v>41505</v>
      </c>
      <c r="E507" s="30" t="s">
        <v>21</v>
      </c>
      <c r="F507" s="31">
        <v>12</v>
      </c>
      <c r="G507" s="32">
        <v>466.1</v>
      </c>
      <c r="H507" s="33" t="str">
        <f>CONCATENATE('[1]Запрос к ф9 ЗаклДоговораСНапрПо'!$AD505,'[1]Запрос к ф9 ЗаклДоговораСНапрПо'!$AB505,'[1]Запрос к ф9 ЗаклДоговораСНапрПо'!$M505)</f>
        <v>35/10кВБерново</v>
      </c>
    </row>
    <row r="508" spans="1:8" s="34" customFormat="1" ht="15" customHeight="1" x14ac:dyDescent="0.25">
      <c r="A508" s="27" t="s">
        <v>20</v>
      </c>
      <c r="B508" s="27">
        <f t="shared" si="7"/>
        <v>505</v>
      </c>
      <c r="C508" s="28" t="s">
        <v>649</v>
      </c>
      <c r="D508" s="29">
        <v>41505</v>
      </c>
      <c r="E508" s="30" t="s">
        <v>21</v>
      </c>
      <c r="F508" s="31">
        <v>15</v>
      </c>
      <c r="G508" s="32">
        <v>466.1</v>
      </c>
      <c r="H508" s="33" t="str">
        <f>CONCATENATE('[1]Запрос к ф9 ЗаклДоговораСНапрПо'!$AD506,'[1]Запрос к ф9 ЗаклДоговораСНапрПо'!$AB506,'[1]Запрос к ф9 ЗаклДоговораСНапрПо'!$M506)</f>
        <v>110/35/10кВОленино</v>
      </c>
    </row>
    <row r="509" spans="1:8" s="34" customFormat="1" ht="15" customHeight="1" x14ac:dyDescent="0.25">
      <c r="A509" s="27" t="s">
        <v>20</v>
      </c>
      <c r="B509" s="27">
        <f t="shared" si="7"/>
        <v>506</v>
      </c>
      <c r="C509" s="28" t="s">
        <v>274</v>
      </c>
      <c r="D509" s="29">
        <v>41505</v>
      </c>
      <c r="E509" s="30" t="s">
        <v>21</v>
      </c>
      <c r="F509" s="31">
        <v>10</v>
      </c>
      <c r="G509" s="32">
        <v>466.1</v>
      </c>
      <c r="H509" s="33" t="str">
        <f>CONCATENATE('[1]Запрос к ф9 ЗаклДоговораСНапрПо'!$AD507,'[1]Запрос к ф9 ЗаклДоговораСНапрПо'!$AB507,'[1]Запрос к ф9 ЗаклДоговораСНапрПо'!$M507)</f>
        <v>35/10кВ№ 1</v>
      </c>
    </row>
    <row r="510" spans="1:8" s="34" customFormat="1" ht="15" customHeight="1" x14ac:dyDescent="0.25">
      <c r="A510" s="27" t="s">
        <v>20</v>
      </c>
      <c r="B510" s="27">
        <f t="shared" si="7"/>
        <v>507</v>
      </c>
      <c r="C510" s="28" t="s">
        <v>697</v>
      </c>
      <c r="D510" s="29">
        <v>41502</v>
      </c>
      <c r="E510" s="30" t="s">
        <v>21</v>
      </c>
      <c r="F510" s="31">
        <v>12</v>
      </c>
      <c r="G510" s="32">
        <v>466.1</v>
      </c>
      <c r="H510" s="33" t="str">
        <f>CONCATENATE('[1]Запрос к ф9 ЗаклДоговораСНапрПо'!$AD508,'[1]Запрос к ф9 ЗаклДоговораСНапрПо'!$AB508,'[1]Запрос к ф9 ЗаклДоговораСНапрПо'!$M508)</f>
        <v>110/35/10кВРамешки</v>
      </c>
    </row>
    <row r="511" spans="1:8" s="34" customFormat="1" ht="15" customHeight="1" x14ac:dyDescent="0.25">
      <c r="A511" s="27" t="s">
        <v>20</v>
      </c>
      <c r="B511" s="27">
        <f t="shared" si="7"/>
        <v>508</v>
      </c>
      <c r="C511" s="28" t="s">
        <v>595</v>
      </c>
      <c r="D511" s="29">
        <v>41509</v>
      </c>
      <c r="E511" s="30" t="s">
        <v>21</v>
      </c>
      <c r="F511" s="31">
        <v>15</v>
      </c>
      <c r="G511" s="32">
        <v>466.1</v>
      </c>
      <c r="H511" s="33" t="str">
        <f>CONCATENATE('[1]Запрос к ф9 ЗаклДоговораСНапрПо'!$AD509,'[1]Запрос к ф9 ЗаклДоговораСНапрПо'!$AB509,'[1]Запрос к ф9 ЗаклДоговораСНапрПо'!$M509)</f>
        <v>35/6кВМелково</v>
      </c>
    </row>
    <row r="512" spans="1:8" s="34" customFormat="1" ht="15" customHeight="1" x14ac:dyDescent="0.25">
      <c r="A512" s="27" t="s">
        <v>20</v>
      </c>
      <c r="B512" s="27">
        <f t="shared" si="7"/>
        <v>509</v>
      </c>
      <c r="C512" s="28" t="s">
        <v>298</v>
      </c>
      <c r="D512" s="29">
        <v>41493</v>
      </c>
      <c r="E512" s="30" t="s">
        <v>21</v>
      </c>
      <c r="F512" s="31">
        <v>15</v>
      </c>
      <c r="G512" s="32">
        <v>466.1</v>
      </c>
      <c r="H512" s="33" t="str">
        <f>CONCATENATE('[1]Запрос к ф9 ЗаклДоговораСНапрПо'!$AD510,'[1]Запрос к ф9 ЗаклДоговораСНапрПо'!$AB510,'[1]Запрос к ф9 ЗаклДоговораСНапрПо'!$M510)</f>
        <v>35/6кВ№ 5</v>
      </c>
    </row>
    <row r="513" spans="1:8" s="34" customFormat="1" ht="15" customHeight="1" x14ac:dyDescent="0.25">
      <c r="A513" s="27" t="s">
        <v>20</v>
      </c>
      <c r="B513" s="27">
        <f t="shared" si="7"/>
        <v>510</v>
      </c>
      <c r="C513" s="28" t="s">
        <v>581</v>
      </c>
      <c r="D513" s="29">
        <v>41493</v>
      </c>
      <c r="E513" s="30" t="s">
        <v>21</v>
      </c>
      <c r="F513" s="31">
        <v>5</v>
      </c>
      <c r="G513" s="32">
        <v>466.1</v>
      </c>
      <c r="H513" s="33" t="str">
        <f>CONCATENATE('[1]Запрос к ф9 ЗаклДоговораСНапрПо'!$AD511,'[1]Запрос к ф9 ЗаклДоговораСНапрПо'!$AB511,'[1]Запрос к ф9 ЗаклДоговораСНапрПо'!$M511)</f>
        <v>110/10кВМедведиха</v>
      </c>
    </row>
    <row r="514" spans="1:8" s="34" customFormat="1" ht="15" customHeight="1" x14ac:dyDescent="0.25">
      <c r="A514" s="27" t="s">
        <v>20</v>
      </c>
      <c r="B514" s="27">
        <f t="shared" si="7"/>
        <v>511</v>
      </c>
      <c r="C514" s="28" t="s">
        <v>221</v>
      </c>
      <c r="D514" s="29">
        <v>41495</v>
      </c>
      <c r="E514" s="30" t="s">
        <v>21</v>
      </c>
      <c r="F514" s="31">
        <v>15</v>
      </c>
      <c r="G514" s="32">
        <v>466.1</v>
      </c>
      <c r="H514" s="33" t="str">
        <f>CONCATENATE('[1]Запрос к ф9 ЗаклДоговораСНапрПо'!$AD512,'[1]Запрос к ф9 ЗаклДоговораСНапрПо'!$AB512,'[1]Запрос к ф9 ЗаклДоговораСНапрПо'!$M512)</f>
        <v>35/10кВ№ 1</v>
      </c>
    </row>
    <row r="515" spans="1:8" s="34" customFormat="1" ht="15" customHeight="1" x14ac:dyDescent="0.25">
      <c r="A515" s="27" t="s">
        <v>20</v>
      </c>
      <c r="B515" s="27">
        <f t="shared" si="7"/>
        <v>512</v>
      </c>
      <c r="C515" s="28" t="s">
        <v>811</v>
      </c>
      <c r="D515" s="29">
        <v>41487</v>
      </c>
      <c r="E515" s="30" t="s">
        <v>21</v>
      </c>
      <c r="F515" s="31">
        <v>15</v>
      </c>
      <c r="G515" s="32">
        <v>466.1</v>
      </c>
      <c r="H515" s="33" t="str">
        <f>CONCATENATE('[1]Запрос к ф9 ЗаклДоговораСНапрПо'!$AD513,'[1]Запрос к ф9 ЗаклДоговораСНапрПо'!$AB513,'[1]Запрос к ф9 ЗаклДоговораСНапрПо'!$M513)</f>
        <v>35/10кВФролово</v>
      </c>
    </row>
    <row r="516" spans="1:8" s="34" customFormat="1" ht="15" customHeight="1" x14ac:dyDescent="0.25">
      <c r="A516" s="27" t="s">
        <v>20</v>
      </c>
      <c r="B516" s="27">
        <f t="shared" si="7"/>
        <v>513</v>
      </c>
      <c r="C516" s="28" t="s">
        <v>424</v>
      </c>
      <c r="D516" s="29">
        <v>41509</v>
      </c>
      <c r="E516" s="30" t="s">
        <v>21</v>
      </c>
      <c r="F516" s="31">
        <v>15</v>
      </c>
      <c r="G516" s="32">
        <v>466.1</v>
      </c>
      <c r="H516" s="33" t="str">
        <f>CONCATENATE('[1]Запрос к ф9 ЗаклДоговораСНапрПо'!$AD514,'[1]Запрос к ф9 ЗаклДоговораСНапрПо'!$AB514,'[1]Запрос к ф9 ЗаклДоговораСНапрПо'!$M514)</f>
        <v>35/10кВГришкино</v>
      </c>
    </row>
    <row r="517" spans="1:8" s="34" customFormat="1" ht="15" customHeight="1" x14ac:dyDescent="0.25">
      <c r="A517" s="27" t="s">
        <v>20</v>
      </c>
      <c r="B517" s="27">
        <f t="shared" ref="B517:B580" si="8">B516+1</f>
        <v>514</v>
      </c>
      <c r="C517" s="28" t="s">
        <v>478</v>
      </c>
      <c r="D517" s="29">
        <v>41509</v>
      </c>
      <c r="E517" s="30" t="s">
        <v>21</v>
      </c>
      <c r="F517" s="31">
        <v>15</v>
      </c>
      <c r="G517" s="32">
        <v>466.1</v>
      </c>
      <c r="H517" s="33" t="str">
        <f>CONCATENATE('[1]Запрос к ф9 ЗаклДоговораСНапрПо'!$AD515,'[1]Запрос к ф9 ЗаклДоговораСНапрПо'!$AB515,'[1]Запрос к ф9 ЗаклДоговораСНапрПо'!$M515)</f>
        <v>35/6кВКарачарово</v>
      </c>
    </row>
    <row r="518" spans="1:8" s="34" customFormat="1" ht="15" customHeight="1" x14ac:dyDescent="0.25">
      <c r="A518" s="27" t="s">
        <v>20</v>
      </c>
      <c r="B518" s="27">
        <f t="shared" si="8"/>
        <v>515</v>
      </c>
      <c r="C518" s="28" t="s">
        <v>256</v>
      </c>
      <c r="D518" s="29">
        <v>41491</v>
      </c>
      <c r="E518" s="30" t="s">
        <v>21</v>
      </c>
      <c r="F518" s="31">
        <v>15</v>
      </c>
      <c r="G518" s="32">
        <v>466.1</v>
      </c>
      <c r="H518" s="33" t="str">
        <f>CONCATENATE('[1]Запрос к ф9 ЗаклДоговораСНапрПо'!$AD516,'[1]Запрос к ф9 ЗаклДоговораСНапрПо'!$AB516,'[1]Запрос к ф9 ЗаклДоговораСНапрПо'!$M516)</f>
        <v>35/10кВ№ 1</v>
      </c>
    </row>
    <row r="519" spans="1:8" s="34" customFormat="1" ht="15" customHeight="1" x14ac:dyDescent="0.25">
      <c r="A519" s="27" t="s">
        <v>20</v>
      </c>
      <c r="B519" s="27">
        <f t="shared" si="8"/>
        <v>516</v>
      </c>
      <c r="C519" s="28" t="s">
        <v>255</v>
      </c>
      <c r="D519" s="29">
        <v>41514</v>
      </c>
      <c r="E519" s="30" t="s">
        <v>21</v>
      </c>
      <c r="F519" s="31">
        <v>15</v>
      </c>
      <c r="G519" s="32">
        <v>466.1</v>
      </c>
      <c r="H519" s="33" t="str">
        <f>CONCATENATE('[1]Запрос к ф9 ЗаклДоговораСНапрПо'!$AD517,'[1]Запрос к ф9 ЗаклДоговораСНапрПо'!$AB517,'[1]Запрос к ф9 ЗаклДоговораСНапрПо'!$M517)</f>
        <v>35/10кВ№ 1</v>
      </c>
    </row>
    <row r="520" spans="1:8" s="34" customFormat="1" ht="15" customHeight="1" x14ac:dyDescent="0.25">
      <c r="A520" s="27" t="s">
        <v>20</v>
      </c>
      <c r="B520" s="27">
        <f t="shared" si="8"/>
        <v>517</v>
      </c>
      <c r="C520" s="28" t="s">
        <v>254</v>
      </c>
      <c r="D520" s="29">
        <v>41506</v>
      </c>
      <c r="E520" s="30" t="s">
        <v>21</v>
      </c>
      <c r="F520" s="31">
        <v>15</v>
      </c>
      <c r="G520" s="32">
        <v>466.1</v>
      </c>
      <c r="H520" s="33" t="str">
        <f>CONCATENATE('[1]Запрос к ф9 ЗаклДоговораСНапрПо'!$AD518,'[1]Запрос к ф9 ЗаклДоговораСНапрПо'!$AB518,'[1]Запрос к ф9 ЗаклДоговораСНапрПо'!$M518)</f>
        <v>35/10кВ№ 1</v>
      </c>
    </row>
    <row r="521" spans="1:8" s="34" customFormat="1" ht="15" customHeight="1" x14ac:dyDescent="0.25">
      <c r="A521" s="27" t="s">
        <v>20</v>
      </c>
      <c r="B521" s="27">
        <f t="shared" si="8"/>
        <v>518</v>
      </c>
      <c r="C521" s="28" t="s">
        <v>253</v>
      </c>
      <c r="D521" s="29">
        <v>41501</v>
      </c>
      <c r="E521" s="30" t="s">
        <v>21</v>
      </c>
      <c r="F521" s="31">
        <v>15</v>
      </c>
      <c r="G521" s="32">
        <v>466.1</v>
      </c>
      <c r="H521" s="33" t="str">
        <f>CONCATENATE('[1]Запрос к ф9 ЗаклДоговораСНапрПо'!$AD519,'[1]Запрос к ф9 ЗаклДоговораСНапрПо'!$AB519,'[1]Запрос к ф9 ЗаклДоговораСНапрПо'!$M519)</f>
        <v>35/10кВ№ 1</v>
      </c>
    </row>
    <row r="522" spans="1:8" s="34" customFormat="1" ht="15" customHeight="1" x14ac:dyDescent="0.25">
      <c r="A522" s="27" t="s">
        <v>20</v>
      </c>
      <c r="B522" s="27">
        <f t="shared" si="8"/>
        <v>519</v>
      </c>
      <c r="C522" s="28" t="s">
        <v>252</v>
      </c>
      <c r="D522" s="29">
        <v>41499</v>
      </c>
      <c r="E522" s="30" t="s">
        <v>21</v>
      </c>
      <c r="F522" s="31">
        <v>15</v>
      </c>
      <c r="G522" s="32">
        <v>466.1</v>
      </c>
      <c r="H522" s="33" t="str">
        <f>CONCATENATE('[1]Запрос к ф9 ЗаклДоговораСНапрПо'!$AD520,'[1]Запрос к ф9 ЗаклДоговораСНапрПо'!$AB520,'[1]Запрос к ф9 ЗаклДоговораСНапрПо'!$M520)</f>
        <v>35/10кВ№ 1</v>
      </c>
    </row>
    <row r="523" spans="1:8" s="34" customFormat="1" ht="15" customHeight="1" x14ac:dyDescent="0.25">
      <c r="A523" s="27" t="s">
        <v>20</v>
      </c>
      <c r="B523" s="27">
        <f t="shared" si="8"/>
        <v>520</v>
      </c>
      <c r="C523" s="28" t="s">
        <v>251</v>
      </c>
      <c r="D523" s="29">
        <v>41513</v>
      </c>
      <c r="E523" s="30" t="s">
        <v>21</v>
      </c>
      <c r="F523" s="31">
        <v>15</v>
      </c>
      <c r="G523" s="32">
        <v>466.1</v>
      </c>
      <c r="H523" s="33" t="str">
        <f>CONCATENATE('[1]Запрос к ф9 ЗаклДоговораСНапрПо'!$AD521,'[1]Запрос к ф9 ЗаклДоговораСНапрПо'!$AB521,'[1]Запрос к ф9 ЗаклДоговораСНапрПо'!$M521)</f>
        <v>35/10кВ№ 1</v>
      </c>
    </row>
    <row r="524" spans="1:8" s="34" customFormat="1" ht="15" customHeight="1" x14ac:dyDescent="0.25">
      <c r="A524" s="27" t="s">
        <v>20</v>
      </c>
      <c r="B524" s="27">
        <f t="shared" si="8"/>
        <v>521</v>
      </c>
      <c r="C524" s="28" t="s">
        <v>267</v>
      </c>
      <c r="D524" s="29">
        <v>41515</v>
      </c>
      <c r="E524" s="30" t="s">
        <v>21</v>
      </c>
      <c r="F524" s="31">
        <v>15</v>
      </c>
      <c r="G524" s="32">
        <v>466.1</v>
      </c>
      <c r="H524" s="33" t="str">
        <f>CONCATENATE('[1]Запрос к ф9 ЗаклДоговораСНапрПо'!$AD522,'[1]Запрос к ф9 ЗаклДоговораСНапрПо'!$AB522,'[1]Запрос к ф9 ЗаклДоговораСНапрПо'!$M522)</f>
        <v>35/10кВ№ 1</v>
      </c>
    </row>
    <row r="525" spans="1:8" s="34" customFormat="1" ht="15" customHeight="1" x14ac:dyDescent="0.25">
      <c r="A525" s="27" t="s">
        <v>20</v>
      </c>
      <c r="B525" s="27">
        <f t="shared" si="8"/>
        <v>522</v>
      </c>
      <c r="C525" s="28" t="s">
        <v>249</v>
      </c>
      <c r="D525" s="29">
        <v>41501</v>
      </c>
      <c r="E525" s="30" t="s">
        <v>21</v>
      </c>
      <c r="F525" s="31">
        <v>15</v>
      </c>
      <c r="G525" s="32">
        <v>466.1</v>
      </c>
      <c r="H525" s="33" t="str">
        <f>CONCATENATE('[1]Запрос к ф9 ЗаклДоговораСНапрПо'!$AD523,'[1]Запрос к ф9 ЗаклДоговораСНапрПо'!$AB523,'[1]Запрос к ф9 ЗаклДоговораСНапрПо'!$M523)</f>
        <v>35/10кВ№ 1</v>
      </c>
    </row>
    <row r="526" spans="1:8" s="34" customFormat="1" ht="15" customHeight="1" x14ac:dyDescent="0.25">
      <c r="A526" s="27" t="s">
        <v>20</v>
      </c>
      <c r="B526" s="27">
        <f t="shared" si="8"/>
        <v>523</v>
      </c>
      <c r="C526" s="28" t="s">
        <v>266</v>
      </c>
      <c r="D526" s="29">
        <v>41495</v>
      </c>
      <c r="E526" s="30" t="s">
        <v>21</v>
      </c>
      <c r="F526" s="31">
        <v>15</v>
      </c>
      <c r="G526" s="32">
        <v>466.1</v>
      </c>
      <c r="H526" s="33" t="str">
        <f>CONCATENATE('[1]Запрос к ф9 ЗаклДоговораСНапрПо'!$AD524,'[1]Запрос к ф9 ЗаклДоговораСНапрПо'!$AB524,'[1]Запрос к ф9 ЗаклДоговораСНапрПо'!$M524)</f>
        <v>35/10кВ№ 1</v>
      </c>
    </row>
    <row r="527" spans="1:8" s="34" customFormat="1" ht="15" customHeight="1" x14ac:dyDescent="0.25">
      <c r="A527" s="27" t="s">
        <v>20</v>
      </c>
      <c r="B527" s="27">
        <f t="shared" si="8"/>
        <v>524</v>
      </c>
      <c r="C527" s="28" t="s">
        <v>425</v>
      </c>
      <c r="D527" s="29">
        <v>41506</v>
      </c>
      <c r="E527" s="30" t="s">
        <v>21</v>
      </c>
      <c r="F527" s="31">
        <v>15</v>
      </c>
      <c r="G527" s="32">
        <v>466.1</v>
      </c>
      <c r="H527" s="33" t="str">
        <f>CONCATENATE('[1]Запрос к ф9 ЗаклДоговораСНапрПо'!$AD525,'[1]Запрос к ф9 ЗаклДоговораСНапрПо'!$AB525,'[1]Запрос к ф9 ЗаклДоговораСНапрПо'!$M525)</f>
        <v>35/10кВГришкино</v>
      </c>
    </row>
    <row r="528" spans="1:8" s="34" customFormat="1" ht="15" customHeight="1" x14ac:dyDescent="0.25">
      <c r="A528" s="27" t="s">
        <v>20</v>
      </c>
      <c r="B528" s="27">
        <f t="shared" si="8"/>
        <v>525</v>
      </c>
      <c r="C528" s="28" t="s">
        <v>415</v>
      </c>
      <c r="D528" s="29">
        <v>41491</v>
      </c>
      <c r="E528" s="30" t="s">
        <v>21</v>
      </c>
      <c r="F528" s="31">
        <v>15</v>
      </c>
      <c r="G528" s="32">
        <v>466.1</v>
      </c>
      <c r="H528" s="33" t="str">
        <f>CONCATENATE('[1]Запрос к ф9 ЗаклДоговораСНапрПо'!$AD526,'[1]Запрос к ф9 ЗаклДоговораСНапрПо'!$AB526,'[1]Запрос к ф9 ЗаклДоговораСНапрПо'!$M526)</f>
        <v>35/10кВГришкино</v>
      </c>
    </row>
    <row r="529" spans="1:8" s="34" customFormat="1" ht="15" customHeight="1" x14ac:dyDescent="0.25">
      <c r="A529" s="27" t="s">
        <v>20</v>
      </c>
      <c r="B529" s="27">
        <f t="shared" si="8"/>
        <v>526</v>
      </c>
      <c r="C529" s="28" t="s">
        <v>416</v>
      </c>
      <c r="D529" s="29">
        <v>41501</v>
      </c>
      <c r="E529" s="30" t="s">
        <v>21</v>
      </c>
      <c r="F529" s="31">
        <v>15</v>
      </c>
      <c r="G529" s="32">
        <v>466.1</v>
      </c>
      <c r="H529" s="33" t="str">
        <f>CONCATENATE('[1]Запрос к ф9 ЗаклДоговораСНапрПо'!$AD527,'[1]Запрос к ф9 ЗаклДоговораСНапрПо'!$AB527,'[1]Запрос к ф9 ЗаклДоговораСНапрПо'!$M527)</f>
        <v>35/10кВГришкино</v>
      </c>
    </row>
    <row r="530" spans="1:8" s="34" customFormat="1" ht="15" customHeight="1" x14ac:dyDescent="0.25">
      <c r="A530" s="27" t="s">
        <v>20</v>
      </c>
      <c r="B530" s="27">
        <f t="shared" si="8"/>
        <v>527</v>
      </c>
      <c r="C530" s="28" t="s">
        <v>417</v>
      </c>
      <c r="D530" s="29">
        <v>41493</v>
      </c>
      <c r="E530" s="30" t="s">
        <v>21</v>
      </c>
      <c r="F530" s="31">
        <v>15</v>
      </c>
      <c r="G530" s="32">
        <v>466.1</v>
      </c>
      <c r="H530" s="33" t="str">
        <f>CONCATENATE('[1]Запрос к ф9 ЗаклДоговораСНапрПо'!$AD528,'[1]Запрос к ф9 ЗаклДоговораСНапрПо'!$AB528,'[1]Запрос к ф9 ЗаклДоговораСНапрПо'!$M528)</f>
        <v>35/10кВГришкино</v>
      </c>
    </row>
    <row r="531" spans="1:8" s="34" customFormat="1" ht="15" customHeight="1" x14ac:dyDescent="0.25">
      <c r="A531" s="27" t="s">
        <v>20</v>
      </c>
      <c r="B531" s="27">
        <f t="shared" si="8"/>
        <v>528</v>
      </c>
      <c r="C531" s="28" t="s">
        <v>418</v>
      </c>
      <c r="D531" s="29">
        <v>41494</v>
      </c>
      <c r="E531" s="30" t="s">
        <v>21</v>
      </c>
      <c r="F531" s="31">
        <v>15</v>
      </c>
      <c r="G531" s="32">
        <v>466.1</v>
      </c>
      <c r="H531" s="33" t="str">
        <f>CONCATENATE('[1]Запрос к ф9 ЗаклДоговораСНапрПо'!$AD529,'[1]Запрос к ф9 ЗаклДоговораСНапрПо'!$AB529,'[1]Запрос к ф9 ЗаклДоговораСНапрПо'!$M529)</f>
        <v>35/10кВГришкино</v>
      </c>
    </row>
    <row r="532" spans="1:8" s="34" customFormat="1" ht="15" customHeight="1" x14ac:dyDescent="0.25">
      <c r="A532" s="27" t="s">
        <v>20</v>
      </c>
      <c r="B532" s="27">
        <f t="shared" si="8"/>
        <v>529</v>
      </c>
      <c r="C532" s="28" t="s">
        <v>423</v>
      </c>
      <c r="D532" s="29">
        <v>41500</v>
      </c>
      <c r="E532" s="30" t="s">
        <v>21</v>
      </c>
      <c r="F532" s="31">
        <v>15</v>
      </c>
      <c r="G532" s="32">
        <v>466.1</v>
      </c>
      <c r="H532" s="33" t="str">
        <f>CONCATENATE('[1]Запрос к ф9 ЗаклДоговораСНапрПо'!$AD530,'[1]Запрос к ф9 ЗаклДоговораСНапрПо'!$AB530,'[1]Запрос к ф9 ЗаклДоговораСНапрПо'!$M530)</f>
        <v>35/10кВГришкино</v>
      </c>
    </row>
    <row r="533" spans="1:8" s="34" customFormat="1" ht="15" customHeight="1" x14ac:dyDescent="0.25">
      <c r="A533" s="27" t="s">
        <v>20</v>
      </c>
      <c r="B533" s="27">
        <f t="shared" si="8"/>
        <v>530</v>
      </c>
      <c r="C533" s="28" t="s">
        <v>420</v>
      </c>
      <c r="D533" s="29">
        <v>41499</v>
      </c>
      <c r="E533" s="30" t="s">
        <v>21</v>
      </c>
      <c r="F533" s="31">
        <v>15</v>
      </c>
      <c r="G533" s="32">
        <v>466.1</v>
      </c>
      <c r="H533" s="33" t="str">
        <f>CONCATENATE('[1]Запрос к ф9 ЗаклДоговораСНапрПо'!$AD531,'[1]Запрос к ф9 ЗаклДоговораСНапрПо'!$AB531,'[1]Запрос к ф9 ЗаклДоговораСНапрПо'!$M531)</f>
        <v>35/10кВГришкино</v>
      </c>
    </row>
    <row r="534" spans="1:8" s="34" customFormat="1" ht="15" customHeight="1" x14ac:dyDescent="0.25">
      <c r="A534" s="27" t="s">
        <v>20</v>
      </c>
      <c r="B534" s="27">
        <f t="shared" si="8"/>
        <v>531</v>
      </c>
      <c r="C534" s="28" t="s">
        <v>414</v>
      </c>
      <c r="D534" s="29">
        <v>41493</v>
      </c>
      <c r="E534" s="30" t="s">
        <v>21</v>
      </c>
      <c r="F534" s="31">
        <v>15</v>
      </c>
      <c r="G534" s="32">
        <v>466.1</v>
      </c>
      <c r="H534" s="33" t="str">
        <f>CONCATENATE('[1]Запрос к ф9 ЗаклДоговораСНапрПо'!$AD532,'[1]Запрос к ф9 ЗаклДоговораСНапрПо'!$AB532,'[1]Запрос к ф9 ЗаклДоговораСНапрПо'!$M532)</f>
        <v>35/10кВГришкино</v>
      </c>
    </row>
    <row r="535" spans="1:8" s="34" customFormat="1" ht="15" customHeight="1" x14ac:dyDescent="0.25">
      <c r="A535" s="27" t="s">
        <v>20</v>
      </c>
      <c r="B535" s="27">
        <f t="shared" si="8"/>
        <v>532</v>
      </c>
      <c r="C535" s="28" t="s">
        <v>250</v>
      </c>
      <c r="D535" s="29">
        <v>41493</v>
      </c>
      <c r="E535" s="30" t="s">
        <v>21</v>
      </c>
      <c r="F535" s="31">
        <v>15</v>
      </c>
      <c r="G535" s="32">
        <v>466.1</v>
      </c>
      <c r="H535" s="33" t="str">
        <f>CONCATENATE('[1]Запрос к ф9 ЗаклДоговораСНапрПо'!$AD533,'[1]Запрос к ф9 ЗаклДоговораСНапрПо'!$AB533,'[1]Запрос к ф9 ЗаклДоговораСНапрПо'!$M533)</f>
        <v>35/10кВ№ 1</v>
      </c>
    </row>
    <row r="536" spans="1:8" s="34" customFormat="1" ht="15" customHeight="1" x14ac:dyDescent="0.25">
      <c r="A536" s="27" t="s">
        <v>20</v>
      </c>
      <c r="B536" s="27">
        <f t="shared" si="8"/>
        <v>533</v>
      </c>
      <c r="C536" s="28" t="s">
        <v>239</v>
      </c>
      <c r="D536" s="29">
        <v>41493</v>
      </c>
      <c r="E536" s="30" t="s">
        <v>21</v>
      </c>
      <c r="F536" s="31">
        <v>15</v>
      </c>
      <c r="G536" s="32">
        <v>466.1</v>
      </c>
      <c r="H536" s="33" t="str">
        <f>CONCATENATE('[1]Запрос к ф9 ЗаклДоговораСНапрПо'!$AD534,'[1]Запрос к ф9 ЗаклДоговораСНапрПо'!$AB534,'[1]Запрос к ф9 ЗаклДоговораСНапрПо'!$M534)</f>
        <v>35/10кВ№ 1</v>
      </c>
    </row>
    <row r="537" spans="1:8" s="34" customFormat="1" ht="15" customHeight="1" x14ac:dyDescent="0.25">
      <c r="A537" s="27" t="s">
        <v>20</v>
      </c>
      <c r="B537" s="27">
        <f t="shared" si="8"/>
        <v>534</v>
      </c>
      <c r="C537" s="28" t="s">
        <v>636</v>
      </c>
      <c r="D537" s="29">
        <v>41493</v>
      </c>
      <c r="E537" s="30" t="s">
        <v>21</v>
      </c>
      <c r="F537" s="31">
        <v>15</v>
      </c>
      <c r="G537" s="32">
        <v>466.1</v>
      </c>
      <c r="H537" s="33" t="str">
        <f>CONCATENATE('[1]Запрос к ф9 ЗаклДоговораСНапрПо'!$AD535,'[1]Запрос к ф9 ЗаклДоговораСНапрПо'!$AB535,'[1]Запрос к ф9 ЗаклДоговораСНапрПо'!$M535)</f>
        <v>35/10кВНеклюдово</v>
      </c>
    </row>
    <row r="538" spans="1:8" s="34" customFormat="1" ht="15" customHeight="1" x14ac:dyDescent="0.25">
      <c r="A538" s="27" t="s">
        <v>20</v>
      </c>
      <c r="B538" s="27">
        <f t="shared" si="8"/>
        <v>535</v>
      </c>
      <c r="C538" s="28" t="s">
        <v>220</v>
      </c>
      <c r="D538" s="29">
        <v>41507</v>
      </c>
      <c r="E538" s="30" t="s">
        <v>21</v>
      </c>
      <c r="F538" s="31">
        <v>15</v>
      </c>
      <c r="G538" s="32">
        <v>466.1</v>
      </c>
      <c r="H538" s="33" t="str">
        <f>CONCATENATE('[1]Запрос к ф9 ЗаклДоговораСНапрПо'!$AD536,'[1]Запрос к ф9 ЗаклДоговораСНапрПо'!$AB536,'[1]Запрос к ф9 ЗаклДоговораСНапрПо'!$M536)</f>
        <v>35/10кВ№ 1</v>
      </c>
    </row>
    <row r="539" spans="1:8" s="34" customFormat="1" ht="15" customHeight="1" x14ac:dyDescent="0.25">
      <c r="A539" s="27" t="s">
        <v>20</v>
      </c>
      <c r="B539" s="27">
        <f t="shared" si="8"/>
        <v>536</v>
      </c>
      <c r="C539" s="28" t="s">
        <v>219</v>
      </c>
      <c r="D539" s="29">
        <v>41501</v>
      </c>
      <c r="E539" s="30" t="s">
        <v>21</v>
      </c>
      <c r="F539" s="31">
        <v>15</v>
      </c>
      <c r="G539" s="32">
        <v>466.1</v>
      </c>
      <c r="H539" s="33" t="str">
        <f>CONCATENATE('[1]Запрос к ф9 ЗаклДоговораСНапрПо'!$AD537,'[1]Запрос к ф9 ЗаклДоговораСНапрПо'!$AB537,'[1]Запрос к ф9 ЗаклДоговораСНапрПо'!$M537)</f>
        <v>35/10кВ№ 1</v>
      </c>
    </row>
    <row r="540" spans="1:8" s="34" customFormat="1" ht="15" customHeight="1" x14ac:dyDescent="0.25">
      <c r="A540" s="27" t="s">
        <v>20</v>
      </c>
      <c r="B540" s="27">
        <f t="shared" si="8"/>
        <v>537</v>
      </c>
      <c r="C540" s="28" t="s">
        <v>325</v>
      </c>
      <c r="D540" s="29">
        <v>41508</v>
      </c>
      <c r="E540" s="30" t="s">
        <v>21</v>
      </c>
      <c r="F540" s="31">
        <v>5</v>
      </c>
      <c r="G540" s="32">
        <v>466.1</v>
      </c>
      <c r="H540" s="33" t="str">
        <f>CONCATENATE('[1]Запрос к ф9 ЗаклДоговораСНапрПо'!$AD538,'[1]Запрос к ф9 ЗаклДоговораСНапрПо'!$AB538,'[1]Запрос к ф9 ЗаклДоговораСНапрПо'!$M538)</f>
        <v>110/35/10кВБ-4</v>
      </c>
    </row>
    <row r="541" spans="1:8" s="34" customFormat="1" ht="15" customHeight="1" x14ac:dyDescent="0.25">
      <c r="A541" s="27" t="s">
        <v>20</v>
      </c>
      <c r="B541" s="27">
        <f t="shared" si="8"/>
        <v>538</v>
      </c>
      <c r="C541" s="28" t="s">
        <v>230</v>
      </c>
      <c r="D541" s="29">
        <v>41508</v>
      </c>
      <c r="E541" s="30" t="s">
        <v>21</v>
      </c>
      <c r="F541" s="31">
        <v>15</v>
      </c>
      <c r="G541" s="32">
        <v>466.1</v>
      </c>
      <c r="H541" s="33" t="str">
        <f>CONCATENATE('[1]Запрос к ф9 ЗаклДоговораСНапрПо'!$AD539,'[1]Запрос к ф9 ЗаклДоговораСНапрПо'!$AB539,'[1]Запрос к ф9 ЗаклДоговораСНапрПо'!$M539)</f>
        <v>35/10кВ№ 1</v>
      </c>
    </row>
    <row r="542" spans="1:8" s="34" customFormat="1" ht="15" customHeight="1" x14ac:dyDescent="0.25">
      <c r="A542" s="27" t="s">
        <v>20</v>
      </c>
      <c r="B542" s="27">
        <f t="shared" si="8"/>
        <v>539</v>
      </c>
      <c r="C542" s="28" t="s">
        <v>218</v>
      </c>
      <c r="D542" s="29">
        <v>41509</v>
      </c>
      <c r="E542" s="30" t="s">
        <v>21</v>
      </c>
      <c r="F542" s="31">
        <v>15</v>
      </c>
      <c r="G542" s="32">
        <v>466.1</v>
      </c>
      <c r="H542" s="33" t="str">
        <f>CONCATENATE('[1]Запрос к ф9 ЗаклДоговораСНапрПо'!$AD540,'[1]Запрос к ф9 ЗаклДоговораСНапрПо'!$AB540,'[1]Запрос к ф9 ЗаклДоговораСНапрПо'!$M540)</f>
        <v>35/10кВ№ 1</v>
      </c>
    </row>
    <row r="543" spans="1:8" s="34" customFormat="1" ht="15" customHeight="1" x14ac:dyDescent="0.25">
      <c r="A543" s="27" t="s">
        <v>20</v>
      </c>
      <c r="B543" s="27">
        <f t="shared" si="8"/>
        <v>540</v>
      </c>
      <c r="C543" s="28" t="s">
        <v>225</v>
      </c>
      <c r="D543" s="29">
        <v>41487</v>
      </c>
      <c r="E543" s="30" t="s">
        <v>21</v>
      </c>
      <c r="F543" s="31">
        <v>15</v>
      </c>
      <c r="G543" s="32">
        <v>466.1</v>
      </c>
      <c r="H543" s="33" t="str">
        <f>CONCATENATE('[1]Запрос к ф9 ЗаклДоговораСНапрПо'!$AD541,'[1]Запрос к ф9 ЗаклДоговораСНапрПо'!$AB541,'[1]Запрос к ф9 ЗаклДоговораСНапрПо'!$M541)</f>
        <v>35/10кВ№ 1</v>
      </c>
    </row>
    <row r="544" spans="1:8" s="34" customFormat="1" ht="15" customHeight="1" x14ac:dyDescent="0.25">
      <c r="A544" s="27" t="s">
        <v>20</v>
      </c>
      <c r="B544" s="27">
        <f t="shared" si="8"/>
        <v>541</v>
      </c>
      <c r="C544" s="28" t="s">
        <v>268</v>
      </c>
      <c r="D544" s="29">
        <v>41487</v>
      </c>
      <c r="E544" s="30" t="s">
        <v>21</v>
      </c>
      <c r="F544" s="31">
        <v>15</v>
      </c>
      <c r="G544" s="32">
        <v>466.1</v>
      </c>
      <c r="H544" s="33" t="str">
        <f>CONCATENATE('[1]Запрос к ф9 ЗаклДоговораСНапрПо'!$AD542,'[1]Запрос к ф9 ЗаклДоговораСНапрПо'!$AB542,'[1]Запрос к ф9 ЗаклДоговораСНапрПо'!$M542)</f>
        <v>35/10кВ№ 1</v>
      </c>
    </row>
    <row r="545" spans="1:8" s="34" customFormat="1" ht="15" customHeight="1" x14ac:dyDescent="0.25">
      <c r="A545" s="27" t="s">
        <v>20</v>
      </c>
      <c r="B545" s="27">
        <f t="shared" si="8"/>
        <v>542</v>
      </c>
      <c r="C545" s="28" t="s">
        <v>236</v>
      </c>
      <c r="D545" s="29">
        <v>41488</v>
      </c>
      <c r="E545" s="30" t="s">
        <v>21</v>
      </c>
      <c r="F545" s="31">
        <v>15</v>
      </c>
      <c r="G545" s="32">
        <v>466.1</v>
      </c>
      <c r="H545" s="33" t="str">
        <f>CONCATENATE('[1]Запрос к ф9 ЗаклДоговораСНапрПо'!$AD543,'[1]Запрос к ф9 ЗаклДоговораСНапрПо'!$AB543,'[1]Запрос к ф9 ЗаклДоговораСНапрПо'!$M543)</f>
        <v>35/10кВ№ 1</v>
      </c>
    </row>
    <row r="546" spans="1:8" s="34" customFormat="1" ht="15" customHeight="1" x14ac:dyDescent="0.25">
      <c r="A546" s="27" t="s">
        <v>20</v>
      </c>
      <c r="B546" s="27">
        <f t="shared" si="8"/>
        <v>543</v>
      </c>
      <c r="C546" s="28" t="s">
        <v>222</v>
      </c>
      <c r="D546" s="29">
        <v>41502</v>
      </c>
      <c r="E546" s="30" t="s">
        <v>21</v>
      </c>
      <c r="F546" s="31">
        <v>15</v>
      </c>
      <c r="G546" s="32">
        <v>466.1</v>
      </c>
      <c r="H546" s="33" t="str">
        <f>CONCATENATE('[1]Запрос к ф9 ЗаклДоговораСНапрПо'!$AD544,'[1]Запрос к ф9 ЗаклДоговораСНапрПо'!$AB544,'[1]Запрос к ф9 ЗаклДоговораСНапрПо'!$M544)</f>
        <v>35/10кВ№ 1</v>
      </c>
    </row>
    <row r="547" spans="1:8" s="34" customFormat="1" ht="15" customHeight="1" x14ac:dyDescent="0.25">
      <c r="A547" s="27" t="s">
        <v>20</v>
      </c>
      <c r="B547" s="27">
        <f t="shared" si="8"/>
        <v>544</v>
      </c>
      <c r="C547" s="28" t="s">
        <v>257</v>
      </c>
      <c r="D547" s="29">
        <v>41505</v>
      </c>
      <c r="E547" s="30" t="s">
        <v>21</v>
      </c>
      <c r="F547" s="31">
        <v>15</v>
      </c>
      <c r="G547" s="32">
        <v>466.1</v>
      </c>
      <c r="H547" s="33" t="str">
        <f>CONCATENATE('[1]Запрос к ф9 ЗаклДоговораСНапрПо'!$AD545,'[1]Запрос к ф9 ЗаклДоговораСНапрПо'!$AB545,'[1]Запрос к ф9 ЗаклДоговораСНапрПо'!$M545)</f>
        <v>35/10кВ№ 1</v>
      </c>
    </row>
    <row r="548" spans="1:8" s="34" customFormat="1" ht="15" customHeight="1" x14ac:dyDescent="0.25">
      <c r="A548" s="27" t="s">
        <v>20</v>
      </c>
      <c r="B548" s="27">
        <f t="shared" si="8"/>
        <v>545</v>
      </c>
      <c r="C548" s="28" t="s">
        <v>258</v>
      </c>
      <c r="D548" s="29">
        <v>41512</v>
      </c>
      <c r="E548" s="30" t="s">
        <v>21</v>
      </c>
      <c r="F548" s="31">
        <v>15</v>
      </c>
      <c r="G548" s="32">
        <v>466.1</v>
      </c>
      <c r="H548" s="33" t="str">
        <f>CONCATENATE('[1]Запрос к ф9 ЗаклДоговораСНапрПо'!$AD546,'[1]Запрос к ф9 ЗаклДоговораСНапрПо'!$AB546,'[1]Запрос к ф9 ЗаклДоговораСНапрПо'!$M546)</f>
        <v>35/10кВ№ 1</v>
      </c>
    </row>
    <row r="549" spans="1:8" s="34" customFormat="1" ht="15" customHeight="1" x14ac:dyDescent="0.25">
      <c r="A549" s="27" t="s">
        <v>20</v>
      </c>
      <c r="B549" s="27">
        <f t="shared" si="8"/>
        <v>546</v>
      </c>
      <c r="C549" s="28" t="s">
        <v>447</v>
      </c>
      <c r="D549" s="29">
        <v>41491</v>
      </c>
      <c r="E549" s="30" t="s">
        <v>21</v>
      </c>
      <c r="F549" s="31">
        <v>10</v>
      </c>
      <c r="G549" s="32">
        <v>466.1</v>
      </c>
      <c r="H549" s="33" t="str">
        <f>CONCATENATE('[1]Запрос к ф9 ЗаклДоговораСНапрПо'!$AD547,'[1]Запрос к ф9 ЗаклДоговораСНапрПо'!$AB547,'[1]Запрос к ф9 ЗаклДоговораСНапрПо'!$M547)</f>
        <v>110/35/10кВЗаднее Поле</v>
      </c>
    </row>
    <row r="550" spans="1:8" s="34" customFormat="1" ht="15" customHeight="1" x14ac:dyDescent="0.25">
      <c r="A550" s="27" t="s">
        <v>20</v>
      </c>
      <c r="B550" s="27">
        <f t="shared" si="8"/>
        <v>547</v>
      </c>
      <c r="C550" s="28" t="s">
        <v>259</v>
      </c>
      <c r="D550" s="29">
        <v>41487</v>
      </c>
      <c r="E550" s="30" t="s">
        <v>21</v>
      </c>
      <c r="F550" s="31">
        <v>15</v>
      </c>
      <c r="G550" s="32">
        <v>466.1</v>
      </c>
      <c r="H550" s="33" t="str">
        <f>CONCATENATE('[1]Запрос к ф9 ЗаклДоговораСНапрПо'!$AD548,'[1]Запрос к ф9 ЗаклДоговораСНапрПо'!$AB548,'[1]Запрос к ф9 ЗаклДоговораСНапрПо'!$M548)</f>
        <v>35/10кВ№ 1</v>
      </c>
    </row>
    <row r="551" spans="1:8" s="34" customFormat="1" ht="15" customHeight="1" x14ac:dyDescent="0.25">
      <c r="A551" s="27" t="s">
        <v>20</v>
      </c>
      <c r="B551" s="27">
        <f t="shared" si="8"/>
        <v>548</v>
      </c>
      <c r="C551" s="28" t="s">
        <v>260</v>
      </c>
      <c r="D551" s="29">
        <v>41487</v>
      </c>
      <c r="E551" s="30" t="s">
        <v>21</v>
      </c>
      <c r="F551" s="31">
        <v>15</v>
      </c>
      <c r="G551" s="32">
        <v>466.1</v>
      </c>
      <c r="H551" s="33" t="str">
        <f>CONCATENATE('[1]Запрос к ф9 ЗаклДоговораСНапрПо'!$AD549,'[1]Запрос к ф9 ЗаклДоговораСНапрПо'!$AB549,'[1]Запрос к ф9 ЗаклДоговораСНапрПо'!$M549)</f>
        <v>35/10кВ№ 1</v>
      </c>
    </row>
    <row r="552" spans="1:8" s="34" customFormat="1" ht="15" customHeight="1" x14ac:dyDescent="0.25">
      <c r="A552" s="27" t="s">
        <v>20</v>
      </c>
      <c r="B552" s="27">
        <f t="shared" si="8"/>
        <v>549</v>
      </c>
      <c r="C552" s="28" t="s">
        <v>541</v>
      </c>
      <c r="D552" s="29">
        <v>41507</v>
      </c>
      <c r="E552" s="30" t="s">
        <v>21</v>
      </c>
      <c r="F552" s="31">
        <v>10</v>
      </c>
      <c r="G552" s="32">
        <v>466.1</v>
      </c>
      <c r="H552" s="33" t="str">
        <f>CONCATENATE('[1]Запрос к ф9 ЗаклДоговораСНапрПо'!$AD550,'[1]Запрос к ф9 ЗаклДоговораСНапрПо'!$AB550,'[1]Запрос к ф9 ЗаклДоговораСНапрПо'!$M550)</f>
        <v>35/10кВЛуковниково</v>
      </c>
    </row>
    <row r="553" spans="1:8" s="34" customFormat="1" ht="15" customHeight="1" x14ac:dyDescent="0.25">
      <c r="A553" s="27" t="s">
        <v>20</v>
      </c>
      <c r="B553" s="27">
        <f t="shared" si="8"/>
        <v>550</v>
      </c>
      <c r="C553" s="28" t="s">
        <v>264</v>
      </c>
      <c r="D553" s="29">
        <v>41501</v>
      </c>
      <c r="E553" s="30" t="s">
        <v>21</v>
      </c>
      <c r="F553" s="31">
        <v>15</v>
      </c>
      <c r="G553" s="32">
        <v>466.1</v>
      </c>
      <c r="H553" s="33" t="str">
        <f>CONCATENATE('[1]Запрос к ф9 ЗаклДоговораСНапрПо'!$AD551,'[1]Запрос к ф9 ЗаклДоговораСНапрПо'!$AB551,'[1]Запрос к ф9 ЗаклДоговораСНапрПо'!$M551)</f>
        <v>35/10кВ№ 1</v>
      </c>
    </row>
    <row r="554" spans="1:8" s="34" customFormat="1" ht="15" customHeight="1" x14ac:dyDescent="0.25">
      <c r="A554" s="27" t="s">
        <v>20</v>
      </c>
      <c r="B554" s="27">
        <f t="shared" si="8"/>
        <v>551</v>
      </c>
      <c r="C554" s="28" t="s">
        <v>265</v>
      </c>
      <c r="D554" s="29">
        <v>41500</v>
      </c>
      <c r="E554" s="30" t="s">
        <v>21</v>
      </c>
      <c r="F554" s="31">
        <v>15</v>
      </c>
      <c r="G554" s="32">
        <v>466.1</v>
      </c>
      <c r="H554" s="33" t="str">
        <f>CONCATENATE('[1]Запрос к ф9 ЗаклДоговораСНапрПо'!$AD552,'[1]Запрос к ф9 ЗаклДоговораСНапрПо'!$AB552,'[1]Запрос к ф9 ЗаклДоговораСНапрПо'!$M552)</f>
        <v>35/10кВ№ 1</v>
      </c>
    </row>
    <row r="555" spans="1:8" s="34" customFormat="1" ht="15" customHeight="1" x14ac:dyDescent="0.25">
      <c r="A555" s="27" t="s">
        <v>20</v>
      </c>
      <c r="B555" s="27">
        <f t="shared" si="8"/>
        <v>552</v>
      </c>
      <c r="C555" s="28" t="s">
        <v>233</v>
      </c>
      <c r="D555" s="29">
        <v>41491</v>
      </c>
      <c r="E555" s="30" t="s">
        <v>21</v>
      </c>
      <c r="F555" s="31">
        <v>15</v>
      </c>
      <c r="G555" s="32">
        <v>466.1</v>
      </c>
      <c r="H555" s="33" t="str">
        <f>CONCATENATE('[1]Запрос к ф9 ЗаклДоговораСНапрПо'!$AD553,'[1]Запрос к ф9 ЗаклДоговораСНапрПо'!$AB553,'[1]Запрос к ф9 ЗаклДоговораСНапрПо'!$M553)</f>
        <v>35/10кВ№ 1</v>
      </c>
    </row>
    <row r="556" spans="1:8" s="34" customFormat="1" ht="15" customHeight="1" x14ac:dyDescent="0.25">
      <c r="A556" s="27" t="s">
        <v>20</v>
      </c>
      <c r="B556" s="27">
        <f t="shared" si="8"/>
        <v>553</v>
      </c>
      <c r="C556" s="28" t="s">
        <v>428</v>
      </c>
      <c r="D556" s="29">
        <v>41499</v>
      </c>
      <c r="E556" s="30" t="s">
        <v>21</v>
      </c>
      <c r="F556" s="31">
        <v>15</v>
      </c>
      <c r="G556" s="32">
        <v>466.1</v>
      </c>
      <c r="H556" s="33" t="str">
        <f>CONCATENATE('[1]Запрос к ф9 ЗаклДоговораСНапрПо'!$AD554,'[1]Запрос к ф9 ЗаклДоговораСНапрПо'!$AB554,'[1]Запрос к ф9 ЗаклДоговораСНапрПо'!$M554)</f>
        <v>35/10кВГришкино</v>
      </c>
    </row>
    <row r="557" spans="1:8" s="34" customFormat="1" ht="15" customHeight="1" x14ac:dyDescent="0.25">
      <c r="A557" s="27" t="s">
        <v>20</v>
      </c>
      <c r="B557" s="27">
        <f t="shared" si="8"/>
        <v>554</v>
      </c>
      <c r="C557" s="28" t="s">
        <v>427</v>
      </c>
      <c r="D557" s="29">
        <v>41492</v>
      </c>
      <c r="E557" s="30" t="s">
        <v>21</v>
      </c>
      <c r="F557" s="31">
        <v>15</v>
      </c>
      <c r="G557" s="32">
        <v>466.1</v>
      </c>
      <c r="H557" s="33" t="str">
        <f>CONCATENATE('[1]Запрос к ф9 ЗаклДоговораСНапрПо'!$AD555,'[1]Запрос к ф9 ЗаклДоговораСНапрПо'!$AB555,'[1]Запрос к ф9 ЗаклДоговораСНапрПо'!$M555)</f>
        <v>35/10кВГришкино</v>
      </c>
    </row>
    <row r="558" spans="1:8" s="34" customFormat="1" ht="15" customHeight="1" x14ac:dyDescent="0.25">
      <c r="A558" s="27" t="s">
        <v>20</v>
      </c>
      <c r="B558" s="27">
        <f t="shared" si="8"/>
        <v>555</v>
      </c>
      <c r="C558" s="28" t="s">
        <v>828</v>
      </c>
      <c r="D558" s="29">
        <v>41492</v>
      </c>
      <c r="E558" s="30" t="s">
        <v>21</v>
      </c>
      <c r="F558" s="31">
        <v>5</v>
      </c>
      <c r="G558" s="32">
        <v>466.1</v>
      </c>
      <c r="H558" s="33" t="str">
        <f>CONCATENATE('[1]Запрос к ф9 ЗаклДоговораСНапрПо'!$AD556,'[1]Запрос к ф9 ЗаклДоговораСНапрПо'!$AB556,'[1]Запрос к ф9 ЗаклДоговораСНапрПо'!$M556)</f>
        <v>35/10кВЭммаус</v>
      </c>
    </row>
    <row r="559" spans="1:8" s="34" customFormat="1" ht="15" customHeight="1" x14ac:dyDescent="0.25">
      <c r="A559" s="27" t="s">
        <v>20</v>
      </c>
      <c r="B559" s="27">
        <f t="shared" si="8"/>
        <v>556</v>
      </c>
      <c r="C559" s="28" t="s">
        <v>674</v>
      </c>
      <c r="D559" s="29">
        <v>41500</v>
      </c>
      <c r="E559" s="30" t="s">
        <v>21</v>
      </c>
      <c r="F559" s="31">
        <v>10</v>
      </c>
      <c r="G559" s="32">
        <v>466.1</v>
      </c>
      <c r="H559" s="33" t="str">
        <f>CONCATENATE('[1]Запрос к ф9 ЗаклДоговораСНапрПо'!$AD557,'[1]Запрос к ф9 ЗаклДоговораСНапрПо'!$AB557,'[1]Запрос к ф9 ЗаклДоговораСНапрПо'!$M557)</f>
        <v>110/10кВПолиграфкраски</v>
      </c>
    </row>
    <row r="560" spans="1:8" s="34" customFormat="1" ht="15" customHeight="1" x14ac:dyDescent="0.25">
      <c r="A560" s="27" t="s">
        <v>20</v>
      </c>
      <c r="B560" s="27">
        <f t="shared" si="8"/>
        <v>557</v>
      </c>
      <c r="C560" s="28" t="s">
        <v>438</v>
      </c>
      <c r="D560" s="29">
        <v>41493</v>
      </c>
      <c r="E560" s="30" t="s">
        <v>21</v>
      </c>
      <c r="F560" s="31">
        <v>7.5</v>
      </c>
      <c r="G560" s="32">
        <v>466.1</v>
      </c>
      <c r="H560" s="33" t="str">
        <f>CONCATENATE('[1]Запрос к ф9 ЗаклДоговораСНапрПо'!$AD558,'[1]Запрос к ф9 ЗаклДоговораСНапрПо'!$AB558,'[1]Запрос к ф9 ЗаклДоговораСНапрПо'!$M558)</f>
        <v>110/35/10кВДВП</v>
      </c>
    </row>
    <row r="561" spans="1:8" s="34" customFormat="1" ht="15" customHeight="1" x14ac:dyDescent="0.25">
      <c r="A561" s="27" t="s">
        <v>20</v>
      </c>
      <c r="B561" s="27">
        <f t="shared" si="8"/>
        <v>558</v>
      </c>
      <c r="C561" s="28" t="s">
        <v>437</v>
      </c>
      <c r="D561" s="29">
        <v>41495</v>
      </c>
      <c r="E561" s="30" t="s">
        <v>21</v>
      </c>
      <c r="F561" s="31">
        <v>12</v>
      </c>
      <c r="G561" s="32">
        <v>466.1</v>
      </c>
      <c r="H561" s="33" t="str">
        <f>CONCATENATE('[1]Запрос к ф9 ЗаклДоговораСНапрПо'!$AD559,'[1]Запрос к ф9 ЗаклДоговораСНапрПо'!$AB559,'[1]Запрос к ф9 ЗаклДоговораСНапрПо'!$M559)</f>
        <v>110/35/10кВДВП</v>
      </c>
    </row>
    <row r="562" spans="1:8" s="34" customFormat="1" ht="15" customHeight="1" x14ac:dyDescent="0.25">
      <c r="A562" s="27" t="s">
        <v>20</v>
      </c>
      <c r="B562" s="27">
        <f t="shared" si="8"/>
        <v>559</v>
      </c>
      <c r="C562" s="28" t="s">
        <v>373</v>
      </c>
      <c r="D562" s="29">
        <v>41495</v>
      </c>
      <c r="E562" s="30" t="s">
        <v>21</v>
      </c>
      <c r="F562" s="31">
        <v>6</v>
      </c>
      <c r="G562" s="32">
        <v>466.1</v>
      </c>
      <c r="H562" s="33" t="str">
        <f>CONCATENATE('[1]Запрос к ф9 ЗаклДоговораСНапрПо'!$AD560,'[1]Запрос к ф9 ЗаклДоговораСНапрПо'!$AB560,'[1]Запрос к ф9 ЗаклДоговораСНапрПо'!$M560)</f>
        <v>110/35/10кВВерхняя Троица</v>
      </c>
    </row>
    <row r="563" spans="1:8" s="34" customFormat="1" ht="15" customHeight="1" x14ac:dyDescent="0.25">
      <c r="A563" s="27" t="s">
        <v>20</v>
      </c>
      <c r="B563" s="27">
        <f t="shared" si="8"/>
        <v>560</v>
      </c>
      <c r="C563" s="28" t="s">
        <v>352</v>
      </c>
      <c r="D563" s="29">
        <v>41502</v>
      </c>
      <c r="E563" s="30" t="s">
        <v>21</v>
      </c>
      <c r="F563" s="31">
        <v>15</v>
      </c>
      <c r="G563" s="32">
        <v>466.1</v>
      </c>
      <c r="H563" s="33" t="str">
        <f>CONCATENATE('[1]Запрос к ф9 ЗаклДоговораСНапрПо'!$AD561,'[1]Запрос к ф9 ЗаклДоговораСНапрПо'!$AB561,'[1]Запрос к ф9 ЗаклДоговораСНапрПо'!$M561)</f>
        <v>110/35/10кВБорки</v>
      </c>
    </row>
    <row r="564" spans="1:8" s="34" customFormat="1" ht="15" customHeight="1" x14ac:dyDescent="0.25">
      <c r="A564" s="27" t="s">
        <v>20</v>
      </c>
      <c r="B564" s="27">
        <f t="shared" si="8"/>
        <v>561</v>
      </c>
      <c r="C564" s="28" t="s">
        <v>299</v>
      </c>
      <c r="D564" s="29">
        <v>41516</v>
      </c>
      <c r="E564" s="30" t="s">
        <v>21</v>
      </c>
      <c r="F564" s="31">
        <v>15</v>
      </c>
      <c r="G564" s="32">
        <v>466.1</v>
      </c>
      <c r="H564" s="33" t="str">
        <f>CONCATENATE('[1]Запрос к ф9 ЗаклДоговораСНапрПо'!$AD562,'[1]Запрос к ф9 ЗаклДоговораСНапрПо'!$AB562,'[1]Запрос к ф9 ЗаклДоговораСНапрПо'!$M562)</f>
        <v>35/6кВ№ 5</v>
      </c>
    </row>
    <row r="565" spans="1:8" s="34" customFormat="1" ht="15" customHeight="1" x14ac:dyDescent="0.25">
      <c r="A565" s="27" t="s">
        <v>20</v>
      </c>
      <c r="B565" s="27">
        <f t="shared" si="8"/>
        <v>562</v>
      </c>
      <c r="C565" s="28" t="s">
        <v>549</v>
      </c>
      <c r="D565" s="29">
        <v>41492</v>
      </c>
      <c r="E565" s="30" t="s">
        <v>21</v>
      </c>
      <c r="F565" s="31">
        <v>15</v>
      </c>
      <c r="G565" s="32">
        <v>466.1</v>
      </c>
      <c r="H565" s="33" t="str">
        <f>CONCATENATE('[1]Запрос к ф9 ЗаклДоговораСНапрПо'!$AD563,'[1]Запрос к ф9 ЗаклДоговораСНапрПо'!$AB563,'[1]Запрос к ф9 ЗаклДоговораСНапрПо'!$M563)</f>
        <v>35/10кВМаксатиха</v>
      </c>
    </row>
    <row r="566" spans="1:8" s="34" customFormat="1" ht="15" customHeight="1" x14ac:dyDescent="0.25">
      <c r="A566" s="27" t="s">
        <v>20</v>
      </c>
      <c r="B566" s="27">
        <f t="shared" si="8"/>
        <v>563</v>
      </c>
      <c r="C566" s="28" t="s">
        <v>715</v>
      </c>
      <c r="D566" s="29">
        <v>41495</v>
      </c>
      <c r="E566" s="30" t="s">
        <v>21</v>
      </c>
      <c r="F566" s="31">
        <v>5</v>
      </c>
      <c r="G566" s="32">
        <v>466.1</v>
      </c>
      <c r="H566" s="33" t="str">
        <f>CONCATENATE('[1]Запрос к ф9 ЗаклДоговораСНапрПо'!$AD564,'[1]Запрос к ф9 ЗаклДоговораСНапрПо'!$AB564,'[1]Запрос к ф9 ЗаклДоговораСНапрПо'!$M564)</f>
        <v>35/10кВРязаново</v>
      </c>
    </row>
    <row r="567" spans="1:8" s="34" customFormat="1" ht="15" customHeight="1" x14ac:dyDescent="0.25">
      <c r="A567" s="27" t="s">
        <v>20</v>
      </c>
      <c r="B567" s="27">
        <f t="shared" si="8"/>
        <v>564</v>
      </c>
      <c r="C567" s="28" t="s">
        <v>497</v>
      </c>
      <c r="D567" s="29">
        <v>41499</v>
      </c>
      <c r="E567" s="30" t="s">
        <v>21</v>
      </c>
      <c r="F567" s="31">
        <v>7</v>
      </c>
      <c r="G567" s="32">
        <v>466.1</v>
      </c>
      <c r="H567" s="33" t="str">
        <f>CONCATENATE('[1]Запрос к ф9 ЗаклДоговораСНапрПо'!$AD565,'[1]Запрос к ф9 ЗаклДоговораСНапрПо'!$AB565,'[1]Запрос к ф9 ЗаклДоговораСНапрПо'!$M565)</f>
        <v>35/10кВКрасногорская</v>
      </c>
    </row>
    <row r="568" spans="1:8" s="34" customFormat="1" ht="15" customHeight="1" x14ac:dyDescent="0.25">
      <c r="A568" s="27" t="s">
        <v>20</v>
      </c>
      <c r="B568" s="27">
        <f t="shared" si="8"/>
        <v>565</v>
      </c>
      <c r="C568" s="28" t="s">
        <v>752</v>
      </c>
      <c r="D568" s="29">
        <v>41488</v>
      </c>
      <c r="E568" s="30" t="s">
        <v>21</v>
      </c>
      <c r="F568" s="31">
        <v>15</v>
      </c>
      <c r="G568" s="32">
        <v>466.1</v>
      </c>
      <c r="H568" s="33" t="str">
        <f>CONCATENATE('[1]Запрос к ф9 ЗаклДоговораСНапрПо'!$AD566,'[1]Запрос к ф9 ЗаклДоговораСНапрПо'!$AB566,'[1]Запрос к ф9 ЗаклДоговораСНапрПо'!$M566)</f>
        <v>35/10кВСтарая Торопа</v>
      </c>
    </row>
    <row r="569" spans="1:8" s="34" customFormat="1" ht="15" customHeight="1" x14ac:dyDescent="0.25">
      <c r="A569" s="27" t="s">
        <v>20</v>
      </c>
      <c r="B569" s="27">
        <f t="shared" si="8"/>
        <v>566</v>
      </c>
      <c r="C569" s="28" t="s">
        <v>591</v>
      </c>
      <c r="D569" s="29">
        <v>41502</v>
      </c>
      <c r="E569" s="30" t="s">
        <v>21</v>
      </c>
      <c r="F569" s="31">
        <v>12</v>
      </c>
      <c r="G569" s="32">
        <v>466.1</v>
      </c>
      <c r="H569" s="33" t="str">
        <f>CONCATENATE('[1]Запрос к ф9 ЗаклДоговораСНапрПо'!$AD567,'[1]Запрос к ф9 ЗаклДоговораСНапрПо'!$AB567,'[1]Запрос к ф9 ЗаклДоговораСНапрПо'!$M567)</f>
        <v>35/10кВМедное</v>
      </c>
    </row>
    <row r="570" spans="1:8" s="34" customFormat="1" ht="15" customHeight="1" x14ac:dyDescent="0.25">
      <c r="A570" s="27" t="s">
        <v>20</v>
      </c>
      <c r="B570" s="27">
        <f t="shared" si="8"/>
        <v>567</v>
      </c>
      <c r="C570" s="28" t="s">
        <v>590</v>
      </c>
      <c r="D570" s="29">
        <v>41515</v>
      </c>
      <c r="E570" s="30" t="s">
        <v>21</v>
      </c>
      <c r="F570" s="31">
        <v>5</v>
      </c>
      <c r="G570" s="32">
        <v>466.1</v>
      </c>
      <c r="H570" s="33" t="str">
        <f>CONCATENATE('[1]Запрос к ф9 ЗаклДоговораСНапрПо'!$AD568,'[1]Запрос к ф9 ЗаклДоговораСНапрПо'!$AB568,'[1]Запрос к ф9 ЗаклДоговораСНапрПо'!$M568)</f>
        <v>35/10кВМедное</v>
      </c>
    </row>
    <row r="571" spans="1:8" s="34" customFormat="1" ht="15" customHeight="1" x14ac:dyDescent="0.25">
      <c r="A571" s="27" t="s">
        <v>20</v>
      </c>
      <c r="B571" s="27">
        <f t="shared" si="8"/>
        <v>568</v>
      </c>
      <c r="C571" s="28" t="s">
        <v>357</v>
      </c>
      <c r="D571" s="29">
        <v>41495</v>
      </c>
      <c r="E571" s="30" t="s">
        <v>21</v>
      </c>
      <c r="F571" s="31">
        <v>5</v>
      </c>
      <c r="G571" s="32">
        <v>466.1</v>
      </c>
      <c r="H571" s="33" t="str">
        <f>CONCATENATE('[1]Запрос к ф9 ЗаклДоговораСНапрПо'!$AD569,'[1]Запрос к ф9 ЗаклДоговораСНапрПо'!$AB569,'[1]Запрос к ф9 ЗаклДоговораСНапрПо'!$M569)</f>
        <v>35/10кВБубеньево</v>
      </c>
    </row>
    <row r="572" spans="1:8" s="34" customFormat="1" ht="15" customHeight="1" x14ac:dyDescent="0.25">
      <c r="A572" s="27" t="s">
        <v>20</v>
      </c>
      <c r="B572" s="27">
        <f t="shared" si="8"/>
        <v>569</v>
      </c>
      <c r="C572" s="28" t="s">
        <v>356</v>
      </c>
      <c r="D572" s="29">
        <v>41500</v>
      </c>
      <c r="E572" s="30" t="s">
        <v>21</v>
      </c>
      <c r="F572" s="31">
        <v>12</v>
      </c>
      <c r="G572" s="32">
        <v>466.1</v>
      </c>
      <c r="H572" s="33" t="str">
        <f>CONCATENATE('[1]Запрос к ф9 ЗаклДоговораСНапрПо'!$AD570,'[1]Запрос к ф9 ЗаклДоговораСНапрПо'!$AB570,'[1]Запрос к ф9 ЗаклДоговораСНапрПо'!$M570)</f>
        <v>35/10кВБубеньево</v>
      </c>
    </row>
    <row r="573" spans="1:8" s="34" customFormat="1" ht="15" customHeight="1" x14ac:dyDescent="0.25">
      <c r="A573" s="27" t="s">
        <v>20</v>
      </c>
      <c r="B573" s="27">
        <f t="shared" si="8"/>
        <v>570</v>
      </c>
      <c r="C573" s="28" t="s">
        <v>633</v>
      </c>
      <c r="D573" s="29">
        <v>41494</v>
      </c>
      <c r="E573" s="30" t="s">
        <v>21</v>
      </c>
      <c r="F573" s="31">
        <v>12</v>
      </c>
      <c r="G573" s="32">
        <v>466.1</v>
      </c>
      <c r="H573" s="33" t="str">
        <f>CONCATENATE('[1]Запрос к ф9 ЗаклДоговораСНапрПо'!$AD571,'[1]Запрос к ф9 ЗаклДоговораСНапрПо'!$AB571,'[1]Запрос к ф9 ЗаклДоговораСНапрПо'!$M571)</f>
        <v>35/10кВНагорское</v>
      </c>
    </row>
    <row r="574" spans="1:8" s="34" customFormat="1" ht="15" customHeight="1" x14ac:dyDescent="0.25">
      <c r="A574" s="27" t="s">
        <v>20</v>
      </c>
      <c r="B574" s="27">
        <f t="shared" si="8"/>
        <v>571</v>
      </c>
      <c r="C574" s="28" t="s">
        <v>550</v>
      </c>
      <c r="D574" s="29">
        <v>41505</v>
      </c>
      <c r="E574" s="30" t="s">
        <v>21</v>
      </c>
      <c r="F574" s="31">
        <v>7.5</v>
      </c>
      <c r="G574" s="32">
        <v>466.1</v>
      </c>
      <c r="H574" s="33" t="str">
        <f>CONCATENATE('[1]Запрос к ф9 ЗаклДоговораСНапрПо'!$AD572,'[1]Запрос к ф9 ЗаклДоговораСНапрПо'!$AB572,'[1]Запрос к ф9 ЗаклДоговораСНапрПо'!$M572)</f>
        <v>35/10кВМаксатиха</v>
      </c>
    </row>
    <row r="575" spans="1:8" s="34" customFormat="1" ht="15" customHeight="1" x14ac:dyDescent="0.25">
      <c r="A575" s="27" t="s">
        <v>20</v>
      </c>
      <c r="B575" s="27">
        <f t="shared" si="8"/>
        <v>572</v>
      </c>
      <c r="C575" s="28" t="s">
        <v>473</v>
      </c>
      <c r="D575" s="29">
        <v>41516</v>
      </c>
      <c r="E575" s="30" t="s">
        <v>21</v>
      </c>
      <c r="F575" s="31">
        <v>15</v>
      </c>
      <c r="G575" s="32">
        <v>466.1</v>
      </c>
      <c r="H575" s="33" t="str">
        <f>CONCATENATE('[1]Запрос к ф9 ЗаклДоговораСНапрПо'!$AD573,'[1]Запрос к ф9 ЗаклДоговораСНапрПо'!$AB573,'[1]Запрос к ф9 ЗаклДоговораСНапрПо'!$M573)</f>
        <v>35/10кВКарамзино</v>
      </c>
    </row>
    <row r="576" spans="1:8" s="34" customFormat="1" ht="15" customHeight="1" x14ac:dyDescent="0.25">
      <c r="A576" s="27" t="s">
        <v>20</v>
      </c>
      <c r="B576" s="27">
        <f t="shared" si="8"/>
        <v>573</v>
      </c>
      <c r="C576" s="28" t="s">
        <v>380</v>
      </c>
      <c r="D576" s="29">
        <v>41501</v>
      </c>
      <c r="E576" s="30" t="s">
        <v>21</v>
      </c>
      <c r="F576" s="31">
        <v>5</v>
      </c>
      <c r="G576" s="32">
        <v>466.1</v>
      </c>
      <c r="H576" s="33" t="str">
        <f>CONCATENATE('[1]Запрос к ф9 ЗаклДоговораСНапрПо'!$AD574,'[1]Запрос к ф9 ЗаклДоговораСНапрПо'!$AB574,'[1]Запрос к ф9 ЗаклДоговораСНапрПо'!$M574)</f>
        <v>35/10кВВысокое</v>
      </c>
    </row>
    <row r="577" spans="1:8" s="34" customFormat="1" ht="15" customHeight="1" x14ac:dyDescent="0.25">
      <c r="A577" s="27" t="s">
        <v>20</v>
      </c>
      <c r="B577" s="27">
        <f t="shared" si="8"/>
        <v>574</v>
      </c>
      <c r="C577" s="28" t="s">
        <v>798</v>
      </c>
      <c r="D577" s="29">
        <v>41515</v>
      </c>
      <c r="E577" s="30" t="s">
        <v>21</v>
      </c>
      <c r="F577" s="31">
        <v>10</v>
      </c>
      <c r="G577" s="32">
        <v>466.1</v>
      </c>
      <c r="H577" s="33" t="str">
        <f>CONCATENATE('[1]Запрос к ф9 ЗаклДоговораСНапрПо'!$AD575,'[1]Запрос к ф9 ЗаклДоговораСНапрПо'!$AB575,'[1]Запрос к ф9 ЗаклДоговораСНапрПо'!$M575)</f>
        <v>35/10кВТургиново</v>
      </c>
    </row>
    <row r="578" spans="1:8" s="34" customFormat="1" ht="15" customHeight="1" x14ac:dyDescent="0.25">
      <c r="A578" s="27" t="s">
        <v>20</v>
      </c>
      <c r="B578" s="27">
        <f t="shared" si="8"/>
        <v>575</v>
      </c>
      <c r="C578" s="28" t="s">
        <v>458</v>
      </c>
      <c r="D578" s="29">
        <v>41513</v>
      </c>
      <c r="E578" s="30" t="s">
        <v>21</v>
      </c>
      <c r="F578" s="31">
        <v>15</v>
      </c>
      <c r="G578" s="32">
        <v>466.1</v>
      </c>
      <c r="H578" s="33" t="str">
        <f>CONCATENATE('[1]Запрос к ф9 ЗаклДоговораСНапрПо'!$AD576,'[1]Запрос к ф9 ЗаклДоговораСНапрПо'!$AB576,'[1]Запрос к ф9 ЗаклДоговораСНапрПо'!$M576)</f>
        <v>35/10кВЗубцов</v>
      </c>
    </row>
    <row r="579" spans="1:8" s="34" customFormat="1" ht="15" customHeight="1" x14ac:dyDescent="0.25">
      <c r="A579" s="27" t="s">
        <v>20</v>
      </c>
      <c r="B579" s="27">
        <f t="shared" si="8"/>
        <v>576</v>
      </c>
      <c r="C579" s="28" t="s">
        <v>491</v>
      </c>
      <c r="D579" s="29">
        <v>41502</v>
      </c>
      <c r="E579" s="30" t="s">
        <v>21</v>
      </c>
      <c r="F579" s="31">
        <v>6</v>
      </c>
      <c r="G579" s="32">
        <v>466.1</v>
      </c>
      <c r="H579" s="33" t="str">
        <f>CONCATENATE('[1]Запрос к ф9 ЗаклДоговораСНапрПо'!$AD577,'[1]Запрос к ф9 ЗаклДоговораСНапрПо'!$AB577,'[1]Запрос к ф9 ЗаклДоговораСНапрПо'!$M577)</f>
        <v>35/10кВКняжьи Горы</v>
      </c>
    </row>
    <row r="580" spans="1:8" s="34" customFormat="1" ht="15" customHeight="1" x14ac:dyDescent="0.25">
      <c r="A580" s="27" t="s">
        <v>20</v>
      </c>
      <c r="B580" s="27">
        <f t="shared" si="8"/>
        <v>577</v>
      </c>
      <c r="C580" s="28" t="s">
        <v>490</v>
      </c>
      <c r="D580" s="29">
        <v>41502</v>
      </c>
      <c r="E580" s="30" t="s">
        <v>21</v>
      </c>
      <c r="F580" s="31">
        <v>12</v>
      </c>
      <c r="G580" s="32">
        <v>466.1</v>
      </c>
      <c r="H580" s="33" t="str">
        <f>CONCATENATE('[1]Запрос к ф9 ЗаклДоговораСНапрПо'!$AD578,'[1]Запрос к ф9 ЗаклДоговораСНапрПо'!$AB578,'[1]Запрос к ф9 ЗаклДоговораСНапрПо'!$M578)</f>
        <v>35/10кВКняжьи Горы</v>
      </c>
    </row>
    <row r="581" spans="1:8" s="34" customFormat="1" ht="15" customHeight="1" x14ac:dyDescent="0.25">
      <c r="A581" s="27" t="s">
        <v>20</v>
      </c>
      <c r="B581" s="27">
        <f t="shared" ref="B581:B635" si="9">B580+1</f>
        <v>578</v>
      </c>
      <c r="C581" s="28" t="s">
        <v>652</v>
      </c>
      <c r="D581" s="29">
        <v>41491</v>
      </c>
      <c r="E581" s="30" t="s">
        <v>21</v>
      </c>
      <c r="F581" s="31">
        <v>15</v>
      </c>
      <c r="G581" s="32">
        <v>466.1</v>
      </c>
      <c r="H581" s="33" t="str">
        <f>CONCATENATE('[1]Запрос к ф9 ЗаклДоговораСНапрПо'!$AD579,'[1]Запрос к ф9 ЗаклДоговораСНапрПо'!$AB579,'[1]Запрос к ф9 ЗаклДоговораСНапрПо'!$M579)</f>
        <v>110/35/10кВОсташков</v>
      </c>
    </row>
    <row r="582" spans="1:8" s="34" customFormat="1" ht="15" customHeight="1" x14ac:dyDescent="0.25">
      <c r="A582" s="27" t="s">
        <v>20</v>
      </c>
      <c r="B582" s="27">
        <f t="shared" si="9"/>
        <v>579</v>
      </c>
      <c r="C582" s="28" t="s">
        <v>651</v>
      </c>
      <c r="D582" s="29">
        <v>41498</v>
      </c>
      <c r="E582" s="30" t="s">
        <v>21</v>
      </c>
      <c r="F582" s="31">
        <v>15</v>
      </c>
      <c r="G582" s="32">
        <v>466.1</v>
      </c>
      <c r="H582" s="33" t="str">
        <f>CONCATENATE('[1]Запрос к ф9 ЗаклДоговораСНапрПо'!$AD580,'[1]Запрос к ф9 ЗаклДоговораСНапрПо'!$AB580,'[1]Запрос к ф9 ЗаклДоговораСНапрПо'!$M580)</f>
        <v>110/35/10кВОсташков</v>
      </c>
    </row>
    <row r="583" spans="1:8" s="34" customFormat="1" ht="15" customHeight="1" x14ac:dyDescent="0.25">
      <c r="A583" s="27" t="s">
        <v>20</v>
      </c>
      <c r="B583" s="27">
        <f t="shared" si="9"/>
        <v>580</v>
      </c>
      <c r="C583" s="28" t="s">
        <v>450</v>
      </c>
      <c r="D583" s="29">
        <v>41498</v>
      </c>
      <c r="E583" s="30" t="s">
        <v>21</v>
      </c>
      <c r="F583" s="31">
        <v>15</v>
      </c>
      <c r="G583" s="32">
        <v>466.1</v>
      </c>
      <c r="H583" s="33" t="str">
        <f>CONCATENATE('[1]Запрос к ф9 ЗаклДоговораСНапрПо'!$AD581,'[1]Запрос к ф9 ЗаклДоговораСНапрПо'!$AB581,'[1]Запрос к ф9 ЗаклДоговораСНапрПо'!$M581)</f>
        <v>110/10кВЗобнино</v>
      </c>
    </row>
    <row r="584" spans="1:8" s="34" customFormat="1" ht="15" customHeight="1" x14ac:dyDescent="0.25">
      <c r="A584" s="27" t="s">
        <v>20</v>
      </c>
      <c r="B584" s="27">
        <f t="shared" si="9"/>
        <v>581</v>
      </c>
      <c r="C584" s="28" t="s">
        <v>618</v>
      </c>
      <c r="D584" s="29">
        <v>41514</v>
      </c>
      <c r="E584" s="30" t="s">
        <v>21</v>
      </c>
      <c r="F584" s="31">
        <v>7</v>
      </c>
      <c r="G584" s="32">
        <v>466.1</v>
      </c>
      <c r="H584" s="33" t="str">
        <f>CONCATENATE('[1]Запрос к ф9 ЗаклДоговораСНапрПо'!$AD582,'[1]Запрос к ф9 ЗаклДоговораСНапрПо'!$AB582,'[1]Запрос к ф9 ЗаклДоговораСНапрПо'!$M582)</f>
        <v>35/10кВМошки</v>
      </c>
    </row>
    <row r="585" spans="1:8" s="34" customFormat="1" ht="15" customHeight="1" x14ac:dyDescent="0.25">
      <c r="A585" s="27" t="s">
        <v>20</v>
      </c>
      <c r="B585" s="27">
        <f t="shared" si="9"/>
        <v>582</v>
      </c>
      <c r="C585" s="28" t="s">
        <v>723</v>
      </c>
      <c r="D585" s="29">
        <v>41513</v>
      </c>
      <c r="E585" s="30" t="s">
        <v>21</v>
      </c>
      <c r="F585" s="31">
        <v>15</v>
      </c>
      <c r="G585" s="32">
        <v>466.1</v>
      </c>
      <c r="H585" s="33" t="str">
        <f>CONCATENATE('[1]Запрос к ф9 ЗаклДоговораСНапрПо'!$AD583,'[1]Запрос к ф9 ЗаклДоговораСНапрПо'!$AB583,'[1]Запрос к ф9 ЗаклДоговораСНапрПо'!$M583)</f>
        <v>35/10кВСветлица</v>
      </c>
    </row>
    <row r="586" spans="1:8" s="34" customFormat="1" ht="15" customHeight="1" x14ac:dyDescent="0.25">
      <c r="A586" s="27" t="s">
        <v>20</v>
      </c>
      <c r="B586" s="27">
        <f t="shared" si="9"/>
        <v>583</v>
      </c>
      <c r="C586" s="28" t="s">
        <v>819</v>
      </c>
      <c r="D586" s="29">
        <v>41508</v>
      </c>
      <c r="E586" s="30" t="s">
        <v>21</v>
      </c>
      <c r="F586" s="31">
        <v>15</v>
      </c>
      <c r="G586" s="32">
        <v>466.1</v>
      </c>
      <c r="H586" s="33" t="str">
        <f>CONCATENATE('[1]Запрос к ф9 ЗаклДоговораСНапрПо'!$AD584,'[1]Запрос к ф9 ЗаклДоговораСНапрПо'!$AB584,'[1]Запрос к ф9 ЗаклДоговораСНапрПо'!$M584)</f>
        <v>35/10кВЦДТ</v>
      </c>
    </row>
    <row r="587" spans="1:8" s="34" customFormat="1" ht="15" customHeight="1" x14ac:dyDescent="0.25">
      <c r="A587" s="27" t="s">
        <v>20</v>
      </c>
      <c r="B587" s="27">
        <f t="shared" si="9"/>
        <v>584</v>
      </c>
      <c r="C587" s="28" t="s">
        <v>372</v>
      </c>
      <c r="D587" s="29">
        <v>41514</v>
      </c>
      <c r="E587" s="30" t="s">
        <v>21</v>
      </c>
      <c r="F587" s="31">
        <v>6</v>
      </c>
      <c r="G587" s="32">
        <v>466.1</v>
      </c>
      <c r="H587" s="33" t="str">
        <f>CONCATENATE('[1]Запрос к ф9 ЗаклДоговораСНапрПо'!$AD585,'[1]Запрос к ф9 ЗаклДоговораСНапрПо'!$AB585,'[1]Запрос к ф9 ЗаклДоговораСНапрПо'!$M585)</f>
        <v>110/35/10кВВерхняя Троица</v>
      </c>
    </row>
    <row r="588" spans="1:8" s="34" customFormat="1" ht="15" customHeight="1" x14ac:dyDescent="0.25">
      <c r="A588" s="27" t="s">
        <v>20</v>
      </c>
      <c r="B588" s="27">
        <f t="shared" si="9"/>
        <v>585</v>
      </c>
      <c r="C588" s="28" t="s">
        <v>485</v>
      </c>
      <c r="D588" s="29">
        <v>41508</v>
      </c>
      <c r="E588" s="30" t="s">
        <v>21</v>
      </c>
      <c r="F588" s="31">
        <v>12</v>
      </c>
      <c r="G588" s="32">
        <v>466.1</v>
      </c>
      <c r="H588" s="33" t="str">
        <f>CONCATENATE('[1]Запрос к ф9 ЗаклДоговораСНапрПо'!$AD586,'[1]Запрос к ф9 ЗаклДоговораСНапрПо'!$AB586,'[1]Запрос к ф9 ЗаклДоговораСНапрПо'!$M586)</f>
        <v>35/10кВКлешнево</v>
      </c>
    </row>
    <row r="589" spans="1:8" s="34" customFormat="1" ht="15" customHeight="1" x14ac:dyDescent="0.25">
      <c r="A589" s="27" t="s">
        <v>20</v>
      </c>
      <c r="B589" s="27">
        <f t="shared" si="9"/>
        <v>586</v>
      </c>
      <c r="C589" s="28" t="s">
        <v>347</v>
      </c>
      <c r="D589" s="29">
        <v>41505</v>
      </c>
      <c r="E589" s="30" t="s">
        <v>21</v>
      </c>
      <c r="F589" s="31">
        <v>10</v>
      </c>
      <c r="G589" s="32">
        <v>466.1</v>
      </c>
      <c r="H589" s="33" t="str">
        <f>CONCATENATE('[1]Запрос к ф9 ЗаклДоговораСНапрПо'!$AD587,'[1]Запрос к ф9 ЗаклДоговораСНапрПо'!$AB587,'[1]Запрос к ф9 ЗаклДоговораСНапрПо'!$M587)</f>
        <v>35/10кВБольшое Вишенье</v>
      </c>
    </row>
    <row r="590" spans="1:8" s="34" customFormat="1" ht="15" customHeight="1" x14ac:dyDescent="0.25">
      <c r="A590" s="27" t="s">
        <v>20</v>
      </c>
      <c r="B590" s="27">
        <f t="shared" si="9"/>
        <v>587</v>
      </c>
      <c r="C590" s="28" t="s">
        <v>669</v>
      </c>
      <c r="D590" s="29">
        <v>41487</v>
      </c>
      <c r="E590" s="30" t="s">
        <v>21</v>
      </c>
      <c r="F590" s="31">
        <v>12</v>
      </c>
      <c r="G590" s="32">
        <v>466.1</v>
      </c>
      <c r="H590" s="33" t="str">
        <f>CONCATENATE('[1]Запрос к ф9 ЗаклДоговораСНапрПо'!$AD588,'[1]Запрос к ф9 ЗаклДоговораСНапрПо'!$AB588,'[1]Запрос к ф9 ЗаклДоговораСНапрПо'!$M588)</f>
        <v>35/10кВПогорелое Городище</v>
      </c>
    </row>
    <row r="591" spans="1:8" s="34" customFormat="1" ht="15" customHeight="1" x14ac:dyDescent="0.25">
      <c r="A591" s="27" t="s">
        <v>20</v>
      </c>
      <c r="B591" s="27">
        <f t="shared" si="9"/>
        <v>588</v>
      </c>
      <c r="C591" s="28" t="s">
        <v>704</v>
      </c>
      <c r="D591" s="29">
        <v>41493</v>
      </c>
      <c r="E591" s="30" t="s">
        <v>21</v>
      </c>
      <c r="F591" s="31">
        <v>15</v>
      </c>
      <c r="G591" s="32">
        <v>466.1</v>
      </c>
      <c r="H591" s="33" t="str">
        <f>CONCATENATE('[1]Запрос к ф9 ЗаклДоговораСНапрПо'!$AD589,'[1]Запрос к ф9 ЗаклДоговораСНапрПо'!$AB589,'[1]Запрос к ф9 ЗаклДоговораСНапрПо'!$M589)</f>
        <v>35/10кВРМК</v>
      </c>
    </row>
    <row r="592" spans="1:8" s="34" customFormat="1" ht="15" customHeight="1" x14ac:dyDescent="0.25">
      <c r="A592" s="27" t="s">
        <v>20</v>
      </c>
      <c r="B592" s="27">
        <f t="shared" si="9"/>
        <v>589</v>
      </c>
      <c r="C592" s="28" t="s">
        <v>309</v>
      </c>
      <c r="D592" s="29">
        <v>41487</v>
      </c>
      <c r="E592" s="30" t="s">
        <v>21</v>
      </c>
      <c r="F592" s="31">
        <v>12</v>
      </c>
      <c r="G592" s="32">
        <v>466.1</v>
      </c>
      <c r="H592" s="33" t="str">
        <f>CONCATENATE('[1]Запрос к ф9 ЗаклДоговораСНапрПо'!$AD590,'[1]Запрос к ф9 ЗаклДоговораСНапрПо'!$AB590,'[1]Запрос к ф9 ЗаклДоговораСНапрПо'!$M590)</f>
        <v>35/10/6кВ№ 9</v>
      </c>
    </row>
    <row r="593" spans="1:8" s="34" customFormat="1" ht="15" customHeight="1" x14ac:dyDescent="0.25">
      <c r="A593" s="27" t="s">
        <v>20</v>
      </c>
      <c r="B593" s="27">
        <f t="shared" si="9"/>
        <v>590</v>
      </c>
      <c r="C593" s="28" t="s">
        <v>465</v>
      </c>
      <c r="D593" s="29">
        <v>41487</v>
      </c>
      <c r="E593" s="30" t="s">
        <v>21</v>
      </c>
      <c r="F593" s="31">
        <v>7</v>
      </c>
      <c r="G593" s="32">
        <v>466.1</v>
      </c>
      <c r="H593" s="33" t="str">
        <f>CONCATENATE('[1]Запрос к ф9 ЗаклДоговораСНапрПо'!$AD591,'[1]Запрос к ф9 ЗаклДоговораСНапрПо'!$AB591,'[1]Запрос к ф9 ЗаклДоговораСНапрПо'!$M591)</f>
        <v>35/10кВИльинское</v>
      </c>
    </row>
    <row r="594" spans="1:8" s="34" customFormat="1" ht="15" customHeight="1" x14ac:dyDescent="0.25">
      <c r="A594" s="27" t="s">
        <v>20</v>
      </c>
      <c r="B594" s="27">
        <f t="shared" si="9"/>
        <v>591</v>
      </c>
      <c r="C594" s="28" t="s">
        <v>799</v>
      </c>
      <c r="D594" s="29">
        <v>41502</v>
      </c>
      <c r="E594" s="30" t="s">
        <v>21</v>
      </c>
      <c r="F594" s="31">
        <v>11</v>
      </c>
      <c r="G594" s="32">
        <v>466.1</v>
      </c>
      <c r="H594" s="33" t="str">
        <f>CONCATENATE('[1]Запрос к ф9 ЗаклДоговораСНапрПо'!$AD592,'[1]Запрос к ф9 ЗаклДоговораСНапрПо'!$AB592,'[1]Запрос к ф9 ЗаклДоговораСНапрПо'!$M592)</f>
        <v>35/10кВТургиново</v>
      </c>
    </row>
    <row r="595" spans="1:8" s="34" customFormat="1" ht="15" customHeight="1" x14ac:dyDescent="0.25">
      <c r="A595" s="27" t="s">
        <v>20</v>
      </c>
      <c r="B595" s="27">
        <f t="shared" si="9"/>
        <v>592</v>
      </c>
      <c r="C595" s="28" t="s">
        <v>663</v>
      </c>
      <c r="D595" s="29">
        <v>41487</v>
      </c>
      <c r="E595" s="30" t="s">
        <v>21</v>
      </c>
      <c r="F595" s="31">
        <v>15</v>
      </c>
      <c r="G595" s="32">
        <v>466.1</v>
      </c>
      <c r="H595" s="33" t="str">
        <f>CONCATENATE('[1]Запрос к ф9 ЗаклДоговораСНапрПо'!$AD593,'[1]Запрос к ф9 ЗаклДоговораСНапрПо'!$AB593,'[1]Запрос к ф9 ЗаклДоговораСНапрПо'!$M593)</f>
        <v>35/10кВПлутково</v>
      </c>
    </row>
    <row r="596" spans="1:8" s="34" customFormat="1" ht="15" customHeight="1" x14ac:dyDescent="0.25">
      <c r="A596" s="27" t="s">
        <v>20</v>
      </c>
      <c r="B596" s="27">
        <f t="shared" si="9"/>
        <v>593</v>
      </c>
      <c r="C596" s="28" t="s">
        <v>681</v>
      </c>
      <c r="D596" s="29">
        <v>41493</v>
      </c>
      <c r="E596" s="30" t="s">
        <v>21</v>
      </c>
      <c r="F596" s="31">
        <v>15</v>
      </c>
      <c r="G596" s="32">
        <v>466.1</v>
      </c>
      <c r="H596" s="33" t="str">
        <f>CONCATENATE('[1]Запрос к ф9 ЗаклДоговораСНапрПо'!$AD594,'[1]Запрос к ф9 ЗаклДоговораСНапрПо'!$AB594,'[1]Запрос к ф9 ЗаклДоговораСНапрПо'!$M594)</f>
        <v>110/35/10кВПростор</v>
      </c>
    </row>
    <row r="597" spans="1:8" s="34" customFormat="1" ht="15" customHeight="1" x14ac:dyDescent="0.25">
      <c r="A597" s="27" t="s">
        <v>20</v>
      </c>
      <c r="B597" s="27">
        <f t="shared" si="9"/>
        <v>594</v>
      </c>
      <c r="C597" s="28" t="s">
        <v>735</v>
      </c>
      <c r="D597" s="29">
        <v>41507</v>
      </c>
      <c r="E597" s="30" t="s">
        <v>21</v>
      </c>
      <c r="F597" s="31">
        <v>12</v>
      </c>
      <c r="G597" s="32">
        <v>466.1</v>
      </c>
      <c r="H597" s="33" t="str">
        <f>CONCATENATE('[1]Запрос к ф9 ЗаклДоговораСНапрПо'!$AD595,'[1]Запрос к ф9 ЗаклДоговораСНапрПо'!$AB595,'[1]Запрос к ф9 ЗаклДоговораСНапрПо'!$M595)</f>
        <v>35/10кВСелигер</v>
      </c>
    </row>
    <row r="598" spans="1:8" s="34" customFormat="1" ht="15" customHeight="1" x14ac:dyDescent="0.25">
      <c r="A598" s="27" t="s">
        <v>20</v>
      </c>
      <c r="B598" s="27">
        <f t="shared" si="9"/>
        <v>595</v>
      </c>
      <c r="C598" s="28" t="s">
        <v>617</v>
      </c>
      <c r="D598" s="29">
        <v>41491</v>
      </c>
      <c r="E598" s="30" t="s">
        <v>21</v>
      </c>
      <c r="F598" s="31">
        <v>7</v>
      </c>
      <c r="G598" s="32">
        <v>466.1</v>
      </c>
      <c r="H598" s="33" t="str">
        <f>CONCATENATE('[1]Запрос к ф9 ЗаклДоговораСНапрПо'!$AD596,'[1]Запрос к ф9 ЗаклДоговораСНапрПо'!$AB596,'[1]Запрос к ф9 ЗаклДоговораСНапрПо'!$M596)</f>
        <v>35/10кВМошки</v>
      </c>
    </row>
    <row r="599" spans="1:8" s="34" customFormat="1" ht="15" customHeight="1" x14ac:dyDescent="0.25">
      <c r="A599" s="27" t="s">
        <v>20</v>
      </c>
      <c r="B599" s="27">
        <f t="shared" si="9"/>
        <v>596</v>
      </c>
      <c r="C599" s="28" t="s">
        <v>409</v>
      </c>
      <c r="D599" s="29">
        <v>41508</v>
      </c>
      <c r="E599" s="30" t="s">
        <v>21</v>
      </c>
      <c r="F599" s="31">
        <v>15</v>
      </c>
      <c r="G599" s="32">
        <v>466.1</v>
      </c>
      <c r="H599" s="33" t="str">
        <f>CONCATENATE('[1]Запрос к ф9 ЗаклДоговораСНапрПо'!$AD597,'[1]Запрос к ф9 ЗаклДоговораСНапрПо'!$AB597,'[1]Запрос к ф9 ЗаклДоговораСНапрПо'!$M597)</f>
        <v>35/10кВГришкино</v>
      </c>
    </row>
    <row r="600" spans="1:8" s="34" customFormat="1" ht="15" customHeight="1" x14ac:dyDescent="0.25">
      <c r="A600" s="27" t="s">
        <v>20</v>
      </c>
      <c r="B600" s="27">
        <f t="shared" si="9"/>
        <v>597</v>
      </c>
      <c r="C600" s="28" t="s">
        <v>734</v>
      </c>
      <c r="D600" s="29">
        <v>41514</v>
      </c>
      <c r="E600" s="30" t="s">
        <v>21</v>
      </c>
      <c r="F600" s="31">
        <v>15</v>
      </c>
      <c r="G600" s="32">
        <v>466.1</v>
      </c>
      <c r="H600" s="33" t="str">
        <f>CONCATENATE('[1]Запрос к ф9 ЗаклДоговораСНапрПо'!$AD598,'[1]Запрос к ф9 ЗаклДоговораСНапрПо'!$AB598,'[1]Запрос к ф9 ЗаклДоговораСНапрПо'!$M598)</f>
        <v>35/10кВСелигер</v>
      </c>
    </row>
    <row r="601" spans="1:8" s="34" customFormat="1" ht="15" customHeight="1" x14ac:dyDescent="0.25">
      <c r="A601" s="27" t="s">
        <v>20</v>
      </c>
      <c r="B601" s="27">
        <f t="shared" si="9"/>
        <v>598</v>
      </c>
      <c r="C601" s="28" t="s">
        <v>353</v>
      </c>
      <c r="D601" s="29">
        <v>41500</v>
      </c>
      <c r="E601" s="30" t="s">
        <v>21</v>
      </c>
      <c r="F601" s="31">
        <v>15</v>
      </c>
      <c r="G601" s="32">
        <v>466.1</v>
      </c>
      <c r="H601" s="33" t="str">
        <f>CONCATENATE('[1]Запрос к ф9 ЗаклДоговораСНапрПо'!$AD599,'[1]Запрос к ф9 ЗаклДоговораСНапрПо'!$AB599,'[1]Запрос к ф9 ЗаклДоговораСНапрПо'!$M599)</f>
        <v>110/35/10кВБорки</v>
      </c>
    </row>
    <row r="602" spans="1:8" s="34" customFormat="1" ht="15" customHeight="1" x14ac:dyDescent="0.25">
      <c r="A602" s="27" t="s">
        <v>20</v>
      </c>
      <c r="B602" s="27">
        <f t="shared" si="9"/>
        <v>599</v>
      </c>
      <c r="C602" s="28" t="s">
        <v>440</v>
      </c>
      <c r="D602" s="29">
        <v>41500</v>
      </c>
      <c r="E602" s="30" t="s">
        <v>21</v>
      </c>
      <c r="F602" s="31">
        <v>15</v>
      </c>
      <c r="G602" s="32">
        <v>466.1</v>
      </c>
      <c r="H602" s="33" t="str">
        <f>CONCATENATE('[1]Запрос к ф9 ЗаклДоговораСНапрПо'!$AD600,'[1]Запрос к ф9 ЗаклДоговораСНапрПо'!$AB600,'[1]Запрос к ф9 ЗаклДоговораСНапрПо'!$M600)</f>
        <v>35/10кВДиево</v>
      </c>
    </row>
    <row r="603" spans="1:8" s="34" customFormat="1" ht="15" customHeight="1" x14ac:dyDescent="0.25">
      <c r="A603" s="27" t="s">
        <v>20</v>
      </c>
      <c r="B603" s="27">
        <f t="shared" si="9"/>
        <v>600</v>
      </c>
      <c r="C603" s="28" t="s">
        <v>804</v>
      </c>
      <c r="D603" s="29">
        <v>41494</v>
      </c>
      <c r="E603" s="30" t="s">
        <v>21</v>
      </c>
      <c r="F603" s="31">
        <v>7</v>
      </c>
      <c r="G603" s="32">
        <v>466.1</v>
      </c>
      <c r="H603" s="33" t="str">
        <f>CONCATENATE('[1]Запрос к ф9 ЗаклДоговораСНапрПо'!$AD601,'[1]Запрос к ф9 ЗаклДоговораСНапрПо'!$AB601,'[1]Запрос к ф9 ЗаклДоговораСНапрПо'!$M601)</f>
        <v>110/35/10кВУдомля</v>
      </c>
    </row>
    <row r="604" spans="1:8" s="34" customFormat="1" ht="15" customHeight="1" x14ac:dyDescent="0.25">
      <c r="A604" s="27" t="s">
        <v>20</v>
      </c>
      <c r="B604" s="27">
        <f t="shared" si="9"/>
        <v>601</v>
      </c>
      <c r="C604" s="28" t="s">
        <v>721</v>
      </c>
      <c r="D604" s="29">
        <v>41487</v>
      </c>
      <c r="E604" s="30" t="s">
        <v>21</v>
      </c>
      <c r="F604" s="31">
        <v>10</v>
      </c>
      <c r="G604" s="32">
        <v>466.1</v>
      </c>
      <c r="H604" s="33" t="str">
        <f>CONCATENATE('[1]Запрос к ф9 ЗаклДоговораСНапрПо'!$AD602,'[1]Запрос к ф9 ЗаклДоговораСНапрПо'!$AB602,'[1]Запрос к ф9 ЗаклДоговораСНапрПо'!$M602)</f>
        <v>35/10кВСахарово</v>
      </c>
    </row>
    <row r="605" spans="1:8" s="34" customFormat="1" ht="15" customHeight="1" x14ac:dyDescent="0.25">
      <c r="A605" s="27" t="s">
        <v>20</v>
      </c>
      <c r="B605" s="27">
        <f t="shared" si="9"/>
        <v>602</v>
      </c>
      <c r="C605" s="28" t="s">
        <v>744</v>
      </c>
      <c r="D605" s="29">
        <v>41509</v>
      </c>
      <c r="E605" s="30" t="s">
        <v>21</v>
      </c>
      <c r="F605" s="31">
        <v>5</v>
      </c>
      <c r="G605" s="32">
        <v>466.1</v>
      </c>
      <c r="H605" s="33" t="str">
        <f>CONCATENATE('[1]Запрос к ф9 ЗаклДоговораСНапрПо'!$AD603,'[1]Запрос к ф9 ЗаклДоговораСНапрПо'!$AB603,'[1]Запрос к ф9 ЗаклДоговораСНапрПо'!$M603)</f>
        <v>35/10кВСелище</v>
      </c>
    </row>
    <row r="606" spans="1:8" s="34" customFormat="1" ht="15" customHeight="1" x14ac:dyDescent="0.25">
      <c r="A606" s="27" t="s">
        <v>20</v>
      </c>
      <c r="B606" s="27">
        <f t="shared" si="9"/>
        <v>603</v>
      </c>
      <c r="C606" s="28" t="s">
        <v>483</v>
      </c>
      <c r="D606" s="29">
        <v>41509</v>
      </c>
      <c r="E606" s="30" t="s">
        <v>21</v>
      </c>
      <c r="F606" s="31">
        <v>15</v>
      </c>
      <c r="G606" s="32">
        <v>466.1</v>
      </c>
      <c r="H606" s="33" t="str">
        <f>CONCATENATE('[1]Запрос к ф9 ЗаклДоговораСНапрПо'!$AD604,'[1]Запрос к ф9 ЗаклДоговораСНапрПо'!$AB604,'[1]Запрос к ф9 ЗаклДоговораСНапрПо'!$M604)</f>
        <v>35/10кВКвакшино</v>
      </c>
    </row>
    <row r="607" spans="1:8" s="34" customFormat="1" ht="15" customHeight="1" x14ac:dyDescent="0.25">
      <c r="A607" s="27" t="s">
        <v>20</v>
      </c>
      <c r="B607" s="27">
        <f t="shared" si="9"/>
        <v>604</v>
      </c>
      <c r="C607" s="28" t="s">
        <v>732</v>
      </c>
      <c r="D607" s="29">
        <v>41509</v>
      </c>
      <c r="E607" s="30" t="s">
        <v>21</v>
      </c>
      <c r="F607" s="31">
        <v>12</v>
      </c>
      <c r="G607" s="32">
        <v>466.1</v>
      </c>
      <c r="H607" s="33" t="str">
        <f>CONCATENATE('[1]Запрос к ф9 ЗаклДоговораСНапрПо'!$AD605,'[1]Запрос к ф9 ЗаклДоговораСНапрПо'!$AB605,'[1]Запрос к ф9 ЗаклДоговораСНапрПо'!$M605)</f>
        <v>35/10кВСелигер</v>
      </c>
    </row>
    <row r="608" spans="1:8" s="34" customFormat="1" ht="15" customHeight="1" x14ac:dyDescent="0.25">
      <c r="A608" s="27" t="s">
        <v>20</v>
      </c>
      <c r="B608" s="27">
        <f t="shared" si="9"/>
        <v>605</v>
      </c>
      <c r="C608" s="28" t="s">
        <v>767</v>
      </c>
      <c r="D608" s="29">
        <v>41488</v>
      </c>
      <c r="E608" s="30" t="s">
        <v>22</v>
      </c>
      <c r="F608" s="31">
        <v>100</v>
      </c>
      <c r="G608" s="32">
        <v>78417</v>
      </c>
      <c r="H608" s="33" t="str">
        <f>CONCATENATE('[1]Запрос к ф9 ЗаклДоговораСНапрПо'!$AD606,'[1]Запрос к ф9 ЗаклДоговораСНапрПо'!$AB606,'[1]Запрос к ф9 ЗаклДоговораСНапрПо'!$M606)</f>
        <v>35/6кВСтекловолокно</v>
      </c>
    </row>
    <row r="609" spans="1:8" s="34" customFormat="1" ht="15" customHeight="1" x14ac:dyDescent="0.25">
      <c r="A609" s="27" t="s">
        <v>20</v>
      </c>
      <c r="B609" s="27">
        <f t="shared" si="9"/>
        <v>606</v>
      </c>
      <c r="C609" s="28" t="s">
        <v>293</v>
      </c>
      <c r="D609" s="29">
        <v>41487</v>
      </c>
      <c r="E609" s="30" t="s">
        <v>21</v>
      </c>
      <c r="F609" s="31">
        <v>10</v>
      </c>
      <c r="G609" s="32">
        <v>466.1</v>
      </c>
      <c r="H609" s="33" t="str">
        <f>CONCATENATE('[1]Запрос к ф9 ЗаклДоговораСНапрПо'!$AD607,'[1]Запрос к ф9 ЗаклДоговораСНапрПо'!$AB607,'[1]Запрос к ф9 ЗаклДоговораСНапрПо'!$M607)</f>
        <v>35/10кВ№ 15</v>
      </c>
    </row>
    <row r="610" spans="1:8" s="34" customFormat="1" ht="15" customHeight="1" x14ac:dyDescent="0.25">
      <c r="A610" s="27" t="s">
        <v>20</v>
      </c>
      <c r="B610" s="27">
        <f t="shared" si="9"/>
        <v>607</v>
      </c>
      <c r="C610" s="28" t="s">
        <v>495</v>
      </c>
      <c r="D610" s="29">
        <v>41493</v>
      </c>
      <c r="E610" s="30" t="s">
        <v>21</v>
      </c>
      <c r="F610" s="31">
        <v>10</v>
      </c>
      <c r="G610" s="32">
        <v>466.1</v>
      </c>
      <c r="H610" s="33" t="str">
        <f>CONCATENATE('[1]Запрос к ф9 ЗаклДоговораСНапрПо'!$AD608,'[1]Запрос к ф9 ЗаклДоговораСНапрПо'!$AB608,'[1]Запрос к ф9 ЗаклДоговораСНапрПо'!$M608)</f>
        <v>35/10кВКрасногорская</v>
      </c>
    </row>
    <row r="611" spans="1:8" s="34" customFormat="1" ht="15" customHeight="1" x14ac:dyDescent="0.25">
      <c r="A611" s="27" t="s">
        <v>20</v>
      </c>
      <c r="B611" s="27">
        <f t="shared" si="9"/>
        <v>608</v>
      </c>
      <c r="C611" s="28" t="s">
        <v>319</v>
      </c>
      <c r="D611" s="29">
        <v>41507</v>
      </c>
      <c r="E611" s="30" t="s">
        <v>21</v>
      </c>
      <c r="F611" s="31">
        <v>5</v>
      </c>
      <c r="G611" s="32">
        <v>466.1</v>
      </c>
      <c r="H611" s="33" t="str">
        <f>CONCATENATE('[1]Запрос к ф9 ЗаклДоговораСНапрПо'!$AD609,'[1]Запрос к ф9 ЗаклДоговораСНапрПо'!$AB609,'[1]Запрос к ф9 ЗаклДоговораСНапрПо'!$M609)</f>
        <v>110/10кВАлунд</v>
      </c>
    </row>
    <row r="612" spans="1:8" s="34" customFormat="1" ht="15" customHeight="1" x14ac:dyDescent="0.25">
      <c r="A612" s="27" t="s">
        <v>20</v>
      </c>
      <c r="B612" s="27">
        <f t="shared" si="9"/>
        <v>609</v>
      </c>
      <c r="C612" s="28" t="s">
        <v>488</v>
      </c>
      <c r="D612" s="29">
        <v>41500</v>
      </c>
      <c r="E612" s="30" t="s">
        <v>21</v>
      </c>
      <c r="F612" s="31">
        <v>15</v>
      </c>
      <c r="G612" s="32">
        <v>466.1</v>
      </c>
      <c r="H612" s="33" t="str">
        <f>CONCATENATE('[1]Запрос к ф9 ЗаклДоговораСНапрПо'!$AD610,'[1]Запрос к ф9 ЗаклДоговораСНапрПо'!$AB610,'[1]Запрос к ф9 ЗаклДоговораСНапрПо'!$M610)</f>
        <v>35/10кВКняжьи Горы</v>
      </c>
    </row>
    <row r="613" spans="1:8" s="34" customFormat="1" ht="15" customHeight="1" x14ac:dyDescent="0.25">
      <c r="A613" s="27" t="s">
        <v>20</v>
      </c>
      <c r="B613" s="27">
        <f t="shared" si="9"/>
        <v>610</v>
      </c>
      <c r="C613" s="28" t="s">
        <v>673</v>
      </c>
      <c r="D613" s="29">
        <v>41502</v>
      </c>
      <c r="E613" s="30" t="s">
        <v>21</v>
      </c>
      <c r="F613" s="31">
        <v>15</v>
      </c>
      <c r="G613" s="32">
        <v>466.1</v>
      </c>
      <c r="H613" s="33" t="str">
        <f>CONCATENATE('[1]Запрос к ф9 ЗаклДоговораСНапрПо'!$AD611,'[1]Запрос к ф9 ЗаклДоговораСНапрПо'!$AB611,'[1]Запрос к ф9 ЗаклДоговораСНапрПо'!$M611)</f>
        <v>110/10кВПолиграфкраски</v>
      </c>
    </row>
    <row r="614" spans="1:8" s="34" customFormat="1" ht="15" customHeight="1" x14ac:dyDescent="0.25">
      <c r="A614" s="27" t="s">
        <v>20</v>
      </c>
      <c r="B614" s="27">
        <f t="shared" si="9"/>
        <v>611</v>
      </c>
      <c r="C614" s="28" t="s">
        <v>733</v>
      </c>
      <c r="D614" s="29">
        <v>41500</v>
      </c>
      <c r="E614" s="30" t="s">
        <v>21</v>
      </c>
      <c r="F614" s="31">
        <v>15</v>
      </c>
      <c r="G614" s="32">
        <v>466.1</v>
      </c>
      <c r="H614" s="33" t="str">
        <f>CONCATENATE('[1]Запрос к ф9 ЗаклДоговораСНапрПо'!$AD612,'[1]Запрос к ф9 ЗаклДоговораСНапрПо'!$AB612,'[1]Запрос к ф9 ЗаклДоговораСНапрПо'!$M612)</f>
        <v>35/10кВСелигер</v>
      </c>
    </row>
    <row r="615" spans="1:8" s="34" customFormat="1" ht="15" customHeight="1" x14ac:dyDescent="0.25">
      <c r="A615" s="27" t="s">
        <v>20</v>
      </c>
      <c r="B615" s="27">
        <f t="shared" si="9"/>
        <v>612</v>
      </c>
      <c r="C615" s="28" t="s">
        <v>635</v>
      </c>
      <c r="D615" s="29">
        <v>41500</v>
      </c>
      <c r="E615" s="30" t="s">
        <v>21</v>
      </c>
      <c r="F615" s="31">
        <v>10</v>
      </c>
      <c r="G615" s="32">
        <v>466.1</v>
      </c>
      <c r="H615" s="33" t="str">
        <f>CONCATENATE('[1]Запрос к ф9 ЗаклДоговораСНапрПо'!$AD613,'[1]Запрос к ф9 ЗаклДоговораСНапрПо'!$AB613,'[1]Запрос к ф9 ЗаклДоговораСНапрПо'!$M613)</f>
        <v>35/10кВНеклюдово</v>
      </c>
    </row>
    <row r="616" spans="1:8" s="34" customFormat="1" ht="15" customHeight="1" x14ac:dyDescent="0.25">
      <c r="A616" s="27" t="s">
        <v>20</v>
      </c>
      <c r="B616" s="27">
        <f t="shared" si="9"/>
        <v>613</v>
      </c>
      <c r="C616" s="28" t="s">
        <v>489</v>
      </c>
      <c r="D616" s="29">
        <v>41506</v>
      </c>
      <c r="E616" s="30" t="s">
        <v>21</v>
      </c>
      <c r="F616" s="31">
        <v>12</v>
      </c>
      <c r="G616" s="32">
        <v>466.1</v>
      </c>
      <c r="H616" s="33" t="str">
        <f>CONCATENATE('[1]Запрос к ф9 ЗаклДоговораСНапрПо'!$AD614,'[1]Запрос к ф9 ЗаклДоговораСНапрПо'!$AB614,'[1]Запрос к ф9 ЗаклДоговораСНапрПо'!$M614)</f>
        <v>35/10кВКняжьи Горы</v>
      </c>
    </row>
    <row r="617" spans="1:8" s="34" customFormat="1" ht="15" customHeight="1" x14ac:dyDescent="0.25">
      <c r="A617" s="27" t="s">
        <v>20</v>
      </c>
      <c r="B617" s="27">
        <f t="shared" si="9"/>
        <v>614</v>
      </c>
      <c r="C617" s="28" t="s">
        <v>803</v>
      </c>
      <c r="D617" s="29">
        <v>41500</v>
      </c>
      <c r="E617" s="30" t="s">
        <v>21</v>
      </c>
      <c r="F617" s="31">
        <v>10</v>
      </c>
      <c r="G617" s="32">
        <v>466.1</v>
      </c>
      <c r="H617" s="33" t="str">
        <f>CONCATENATE('[1]Запрос к ф9 ЗаклДоговораСНапрПо'!$AD615,'[1]Запрос к ф9 ЗаклДоговораСНапрПо'!$AB615,'[1]Запрос к ф9 ЗаклДоговораСНапрПо'!$M615)</f>
        <v>110/35/10кВУдомля</v>
      </c>
    </row>
    <row r="618" spans="1:8" s="34" customFormat="1" ht="15" customHeight="1" x14ac:dyDescent="0.25">
      <c r="A618" s="27" t="s">
        <v>20</v>
      </c>
      <c r="B618" s="27">
        <f t="shared" si="9"/>
        <v>615</v>
      </c>
      <c r="C618" s="28" t="s">
        <v>714</v>
      </c>
      <c r="D618" s="29">
        <v>41491</v>
      </c>
      <c r="E618" s="30" t="s">
        <v>21</v>
      </c>
      <c r="F618" s="31">
        <v>4</v>
      </c>
      <c r="G618" s="32">
        <v>466.1</v>
      </c>
      <c r="H618" s="33" t="str">
        <f>CONCATENATE('[1]Запрос к ф9 ЗаклДоговораСНапрПо'!$AD616,'[1]Запрос к ф9 ЗаклДоговораСНапрПо'!$AB616,'[1]Запрос к ф9 ЗаклДоговораСНапрПо'!$M616)</f>
        <v>35/10кВРяд</v>
      </c>
    </row>
    <row r="619" spans="1:8" s="34" customFormat="1" ht="15" customHeight="1" x14ac:dyDescent="0.25">
      <c r="A619" s="27" t="s">
        <v>20</v>
      </c>
      <c r="B619" s="27">
        <f t="shared" si="9"/>
        <v>616</v>
      </c>
      <c r="C619" s="28" t="s">
        <v>371</v>
      </c>
      <c r="D619" s="29">
        <v>41513</v>
      </c>
      <c r="E619" s="30" t="s">
        <v>21</v>
      </c>
      <c r="F619" s="31">
        <v>15</v>
      </c>
      <c r="G619" s="32">
        <v>466.1</v>
      </c>
      <c r="H619" s="33" t="str">
        <f>CONCATENATE('[1]Запрос к ф9 ЗаклДоговораСНапрПо'!$AD617,'[1]Запрос к ф9 ЗаклДоговораСНапрПо'!$AB617,'[1]Запрос к ф9 ЗаклДоговораСНапрПо'!$M617)</f>
        <v>110/35/10кВВерхняя Троица</v>
      </c>
    </row>
    <row r="620" spans="1:8" s="34" customFormat="1" ht="15" customHeight="1" x14ac:dyDescent="0.25">
      <c r="A620" s="27" t="s">
        <v>20</v>
      </c>
      <c r="B620" s="27">
        <f t="shared" si="9"/>
        <v>617</v>
      </c>
      <c r="C620" s="28" t="s">
        <v>361</v>
      </c>
      <c r="D620" s="29">
        <v>41488</v>
      </c>
      <c r="E620" s="30" t="s">
        <v>21</v>
      </c>
      <c r="F620" s="31">
        <v>5</v>
      </c>
      <c r="G620" s="32">
        <v>466.1</v>
      </c>
      <c r="H620" s="33" t="str">
        <f>CONCATENATE('[1]Запрос к ф9 ЗаклДоговораСНапрПо'!$AD618,'[1]Запрос к ф9 ЗаклДоговораСНапрПо'!$AB618,'[1]Запрос к ф9 ЗаклДоговораСНапрПо'!$M618)</f>
        <v>35/10кВБудово</v>
      </c>
    </row>
    <row r="621" spans="1:8" s="34" customFormat="1" ht="15" customHeight="1" x14ac:dyDescent="0.25">
      <c r="A621" s="27" t="s">
        <v>20</v>
      </c>
      <c r="B621" s="27">
        <f t="shared" si="9"/>
        <v>618</v>
      </c>
      <c r="C621" s="28" t="s">
        <v>713</v>
      </c>
      <c r="D621" s="29">
        <v>41488</v>
      </c>
      <c r="E621" s="30" t="s">
        <v>21</v>
      </c>
      <c r="F621" s="31">
        <v>5</v>
      </c>
      <c r="G621" s="32">
        <v>466.1</v>
      </c>
      <c r="H621" s="33" t="str">
        <f>CONCATENATE('[1]Запрос к ф9 ЗаклДоговораСНапрПо'!$AD619,'[1]Запрос к ф9 ЗаклДоговораСНапрПо'!$AB619,'[1]Запрос к ф9 ЗаклДоговораСНапрПо'!$M619)</f>
        <v>110/35/10кВРоща</v>
      </c>
    </row>
    <row r="622" spans="1:8" s="34" customFormat="1" ht="15" customHeight="1" x14ac:dyDescent="0.25">
      <c r="A622" s="27" t="s">
        <v>20</v>
      </c>
      <c r="B622" s="27">
        <f t="shared" si="9"/>
        <v>619</v>
      </c>
      <c r="C622" s="28" t="s">
        <v>449</v>
      </c>
      <c r="D622" s="29">
        <v>41488</v>
      </c>
      <c r="E622" s="30" t="s">
        <v>21</v>
      </c>
      <c r="F622" s="31">
        <v>15</v>
      </c>
      <c r="G622" s="32">
        <v>466.1</v>
      </c>
      <c r="H622" s="33" t="str">
        <f>CONCATENATE('[1]Запрос к ф9 ЗаклДоговораСНапрПо'!$AD620,'[1]Запрос к ф9 ЗаклДоговораСНапрПо'!$AB620,'[1]Запрос к ф9 ЗаклДоговораСНапрПо'!$M620)</f>
        <v>110/10кВЗобнино</v>
      </c>
    </row>
    <row r="623" spans="1:8" s="34" customFormat="1" ht="15" customHeight="1" x14ac:dyDescent="0.25">
      <c r="A623" s="27" t="s">
        <v>20</v>
      </c>
      <c r="B623" s="27">
        <f t="shared" si="9"/>
        <v>620</v>
      </c>
      <c r="C623" s="28" t="s">
        <v>805</v>
      </c>
      <c r="D623" s="29">
        <v>41487</v>
      </c>
      <c r="E623" s="30" t="s">
        <v>21</v>
      </c>
      <c r="F623" s="31">
        <v>3</v>
      </c>
      <c r="G623" s="32">
        <v>466.1</v>
      </c>
      <c r="H623" s="33" t="str">
        <f>CONCATENATE('[1]Запрос к ф9 ЗаклДоговораСНапрПо'!$AD621,'[1]Запрос к ф9 ЗаклДоговораСНапрПо'!$AB621,'[1]Запрос к ф9 ЗаклДоговораСНапрПо'!$M621)</f>
        <v>110/35/10кВУдомля</v>
      </c>
    </row>
    <row r="624" spans="1:8" s="34" customFormat="1" ht="15" customHeight="1" x14ac:dyDescent="0.25">
      <c r="A624" s="27" t="s">
        <v>20</v>
      </c>
      <c r="B624" s="27">
        <f t="shared" si="9"/>
        <v>621</v>
      </c>
      <c r="C624" s="28" t="s">
        <v>757</v>
      </c>
      <c r="D624" s="29">
        <v>41499</v>
      </c>
      <c r="E624" s="30" t="s">
        <v>21</v>
      </c>
      <c r="F624" s="31">
        <v>5.5</v>
      </c>
      <c r="G624" s="32">
        <v>466.1</v>
      </c>
      <c r="H624" s="33" t="str">
        <f>CONCATENATE('[1]Запрос к ф9 ЗаклДоговораСНапрПо'!$AD622,'[1]Запрос к ф9 ЗаклДоговораСНапрПо'!$AB622,'[1]Запрос к ф9 ЗаклДоговораСНапрПо'!$M622)</f>
        <v>110/35/10кВСтарица</v>
      </c>
    </row>
    <row r="625" spans="1:8" s="34" customFormat="1" ht="15" customHeight="1" x14ac:dyDescent="0.25">
      <c r="A625" s="27" t="s">
        <v>20</v>
      </c>
      <c r="B625" s="27">
        <f t="shared" si="9"/>
        <v>622</v>
      </c>
      <c r="C625" s="28" t="s">
        <v>593</v>
      </c>
      <c r="D625" s="29">
        <v>41514</v>
      </c>
      <c r="E625" s="30" t="s">
        <v>22</v>
      </c>
      <c r="F625" s="31">
        <v>160</v>
      </c>
      <c r="G625" s="32">
        <v>44652.800000000003</v>
      </c>
      <c r="H625" s="33" t="str">
        <f>CONCATENATE('[1]Запрос к ф9 ЗаклДоговораСНапрПо'!$AD623,'[1]Запрос к ф9 ЗаклДоговораСНапрПо'!$AB623,'[1]Запрос к ф9 ЗаклДоговораСНапрПо'!$M623)</f>
        <v>35/10кВМедное</v>
      </c>
    </row>
    <row r="626" spans="1:8" s="34" customFormat="1" ht="15" customHeight="1" x14ac:dyDescent="0.25">
      <c r="A626" s="27" t="s">
        <v>20</v>
      </c>
      <c r="B626" s="27">
        <f t="shared" si="9"/>
        <v>623</v>
      </c>
      <c r="C626" s="28" t="s">
        <v>443</v>
      </c>
      <c r="D626" s="29">
        <v>41500</v>
      </c>
      <c r="E626" s="30" t="s">
        <v>21</v>
      </c>
      <c r="F626" s="31">
        <v>12</v>
      </c>
      <c r="G626" s="32">
        <v>466.1</v>
      </c>
      <c r="H626" s="33" t="str">
        <f>CONCATENATE('[1]Запрос к ф9 ЗаклДоговораСНапрПо'!$AD624,'[1]Запрос к ф9 ЗаклДоговораСНапрПо'!$AB624,'[1]Запрос к ф9 ЗаклДоговораСНапрПо'!$M624)</f>
        <v>35/10кВДмитрова Гора</v>
      </c>
    </row>
    <row r="627" spans="1:8" s="34" customFormat="1" ht="15" customHeight="1" x14ac:dyDescent="0.25">
      <c r="A627" s="27" t="s">
        <v>20</v>
      </c>
      <c r="B627" s="27">
        <f t="shared" si="9"/>
        <v>624</v>
      </c>
      <c r="C627" s="28" t="s">
        <v>745</v>
      </c>
      <c r="D627" s="29">
        <v>41500</v>
      </c>
      <c r="E627" s="30" t="s">
        <v>21</v>
      </c>
      <c r="F627" s="31">
        <v>15</v>
      </c>
      <c r="G627" s="32">
        <v>466.1</v>
      </c>
      <c r="H627" s="33" t="str">
        <f>CONCATENATE('[1]Запрос к ф9 ЗаклДоговораСНапрПо'!$AD625,'[1]Запрос к ф9 ЗаклДоговораСНапрПо'!$AB625,'[1]Запрос к ф9 ЗаклДоговораСНапрПо'!$M625)</f>
        <v>35/10кВСелище</v>
      </c>
    </row>
    <row r="628" spans="1:8" s="34" customFormat="1" ht="15" customHeight="1" x14ac:dyDescent="0.25">
      <c r="A628" s="27" t="s">
        <v>20</v>
      </c>
      <c r="B628" s="27">
        <f t="shared" si="9"/>
        <v>625</v>
      </c>
      <c r="C628" s="28" t="s">
        <v>696</v>
      </c>
      <c r="D628" s="29">
        <v>41507</v>
      </c>
      <c r="E628" s="30" t="s">
        <v>21</v>
      </c>
      <c r="F628" s="31">
        <v>5</v>
      </c>
      <c r="G628" s="32">
        <v>466.1</v>
      </c>
      <c r="H628" s="33" t="str">
        <f>CONCATENATE('[1]Запрос к ф9 ЗаклДоговораСНапрПо'!$AD626,'[1]Запрос к ф9 ЗаклДоговораСНапрПо'!$AB626,'[1]Запрос к ф9 ЗаклДоговораСНапрПо'!$M626)</f>
        <v>110/35/10кВРамешки</v>
      </c>
    </row>
    <row r="629" spans="1:8" s="34" customFormat="1" ht="15" customHeight="1" x14ac:dyDescent="0.25">
      <c r="A629" s="27" t="s">
        <v>20</v>
      </c>
      <c r="B629" s="27">
        <f t="shared" si="9"/>
        <v>626</v>
      </c>
      <c r="C629" s="28" t="s">
        <v>326</v>
      </c>
      <c r="D629" s="29">
        <v>41514</v>
      </c>
      <c r="E629" s="30" t="s">
        <v>21</v>
      </c>
      <c r="F629" s="31">
        <v>15</v>
      </c>
      <c r="G629" s="32">
        <v>466.1</v>
      </c>
      <c r="H629" s="33" t="str">
        <f>CONCATENATE('[1]Запрос к ф9 ЗаклДоговораСНапрПо'!$AD627,'[1]Запрос к ф9 ЗаклДоговораСНапрПо'!$AB627,'[1]Запрос к ф9 ЗаклДоговораСНапрПо'!$M627)</f>
        <v>35/6кВБарыково</v>
      </c>
    </row>
    <row r="630" spans="1:8" s="34" customFormat="1" ht="15" customHeight="1" x14ac:dyDescent="0.25">
      <c r="A630" s="27" t="s">
        <v>20</v>
      </c>
      <c r="B630" s="27">
        <f t="shared" si="9"/>
        <v>627</v>
      </c>
      <c r="C630" s="28" t="s">
        <v>777</v>
      </c>
      <c r="D630" s="29">
        <v>41512</v>
      </c>
      <c r="E630" s="30" t="s">
        <v>21</v>
      </c>
      <c r="F630" s="31">
        <v>5</v>
      </c>
      <c r="G630" s="32">
        <v>466.1</v>
      </c>
      <c r="H630" s="33" t="str">
        <f>CONCATENATE('[1]Запрос к ф9 ЗаклДоговораСНапрПо'!$AD628,'[1]Запрос к ф9 ЗаклДоговораСНапрПо'!$AB628,'[1]Запрос к ф9 ЗаклДоговораСНапрПо'!$M628)</f>
        <v>35/10кВСукромля 35/10</v>
      </c>
    </row>
    <row r="631" spans="1:8" s="34" customFormat="1" ht="15" customHeight="1" x14ac:dyDescent="0.25">
      <c r="A631" s="27" t="s">
        <v>20</v>
      </c>
      <c r="B631" s="27">
        <f t="shared" si="9"/>
        <v>628</v>
      </c>
      <c r="C631" s="28" t="s">
        <v>382</v>
      </c>
      <c r="D631" s="29">
        <v>41514</v>
      </c>
      <c r="E631" s="30" t="s">
        <v>21</v>
      </c>
      <c r="F631" s="31">
        <v>15</v>
      </c>
      <c r="G631" s="32">
        <v>466.1</v>
      </c>
      <c r="H631" s="33" t="str">
        <f>CONCATENATE('[1]Запрос к ф9 ЗаклДоговораСНапрПо'!$AD629,'[1]Запрос к ф9 ЗаклДоговораСНапрПо'!$AB629,'[1]Запрос к ф9 ЗаклДоговораСНапрПо'!$M629)</f>
        <v>110/10кВГлазково</v>
      </c>
    </row>
    <row r="632" spans="1:8" s="34" customFormat="1" ht="15" customHeight="1" x14ac:dyDescent="0.25">
      <c r="A632" s="27" t="s">
        <v>20</v>
      </c>
      <c r="B632" s="27">
        <f t="shared" si="9"/>
        <v>629</v>
      </c>
      <c r="C632" s="28" t="s">
        <v>667</v>
      </c>
      <c r="D632" s="29">
        <v>41494</v>
      </c>
      <c r="E632" s="30" t="s">
        <v>21</v>
      </c>
      <c r="F632" s="31">
        <v>15</v>
      </c>
      <c r="G632" s="32">
        <v>466.1</v>
      </c>
      <c r="H632" s="33" t="str">
        <f>CONCATENATE('[1]Запрос к ф9 ЗаклДоговораСНапрПо'!$AD630,'[1]Запрос к ф9 ЗаклДоговораСНапрПо'!$AB630,'[1]Запрос к ф9 ЗаклДоговораСНапрПо'!$M630)</f>
        <v>35/10кВПогорелое Городище</v>
      </c>
    </row>
    <row r="633" spans="1:8" s="34" customFormat="1" ht="15" customHeight="1" x14ac:dyDescent="0.25">
      <c r="A633" s="27" t="s">
        <v>20</v>
      </c>
      <c r="B633" s="27">
        <f t="shared" si="9"/>
        <v>630</v>
      </c>
      <c r="C633" s="28" t="s">
        <v>515</v>
      </c>
      <c r="D633" s="29">
        <v>41491</v>
      </c>
      <c r="E633" s="30" t="s">
        <v>21</v>
      </c>
      <c r="F633" s="31">
        <v>5</v>
      </c>
      <c r="G633" s="32">
        <v>466.1</v>
      </c>
      <c r="H633" s="33" t="str">
        <f>CONCATENATE('[1]Запрос к ф9 ЗаклДоговораСНапрПо'!$AD631,'[1]Запрос к ф9 ЗаклДоговораСНапрПо'!$AB631,'[1]Запрос к ф9 ЗаклДоговораСНапрПо'!$M631)</f>
        <v>35/10кВКушалино</v>
      </c>
    </row>
    <row r="634" spans="1:8" s="34" customFormat="1" ht="15" customHeight="1" x14ac:dyDescent="0.25">
      <c r="A634" s="27" t="s">
        <v>20</v>
      </c>
      <c r="B634" s="27">
        <f t="shared" si="9"/>
        <v>631</v>
      </c>
      <c r="C634" s="28" t="s">
        <v>516</v>
      </c>
      <c r="D634" s="29">
        <v>41507</v>
      </c>
      <c r="E634" s="30" t="s">
        <v>21</v>
      </c>
      <c r="F634" s="31">
        <v>15</v>
      </c>
      <c r="G634" s="32">
        <v>466.1</v>
      </c>
      <c r="H634" s="33" t="str">
        <f>CONCATENATE('[1]Запрос к ф9 ЗаклДоговораСНапрПо'!$AD632,'[1]Запрос к ф9 ЗаклДоговораСНапрПо'!$AB632,'[1]Запрос к ф9 ЗаклДоговораСНапрПо'!$M632)</f>
        <v>35/10кВКушалино</v>
      </c>
    </row>
    <row r="635" spans="1:8" s="34" customFormat="1" ht="15" customHeight="1" x14ac:dyDescent="0.25">
      <c r="A635" s="27" t="s">
        <v>20</v>
      </c>
      <c r="B635" s="27">
        <f t="shared" si="9"/>
        <v>632</v>
      </c>
      <c r="C635" s="28" t="s">
        <v>801</v>
      </c>
      <c r="D635" s="29">
        <v>41515</v>
      </c>
      <c r="E635" s="30" t="s">
        <v>22</v>
      </c>
      <c r="F635" s="31">
        <v>14</v>
      </c>
      <c r="G635" s="32">
        <v>568310.67000000004</v>
      </c>
      <c r="H635" s="33" t="str">
        <f>CONCATENATE('[1]Запрос к ф9 ЗаклДоговораСНапрПо'!$AD633,'[1]Запрос к ф9 ЗаклДоговораСНапрПо'!$AB633,'[1]Запрос к ф9 ЗаклДоговораСНапрПо'!$M633)</f>
        <v>110/35/10кВУдомля</v>
      </c>
    </row>
    <row r="636" spans="1:8" s="34" customFormat="1" x14ac:dyDescent="0.25">
      <c r="E636" s="35"/>
      <c r="F636" s="36"/>
      <c r="G636" s="37"/>
      <c r="H636" s="38"/>
    </row>
    <row r="637" spans="1:8" s="34" customFormat="1" x14ac:dyDescent="0.25">
      <c r="E637" s="35"/>
      <c r="F637" s="36"/>
      <c r="G637" s="37"/>
      <c r="H637" s="38"/>
    </row>
    <row r="638" spans="1:8" s="34" customFormat="1" x14ac:dyDescent="0.25">
      <c r="E638" s="35"/>
      <c r="F638" s="36"/>
      <c r="G638" s="37"/>
      <c r="H638" s="38"/>
    </row>
    <row r="639" spans="1:8" s="34" customFormat="1" x14ac:dyDescent="0.25">
      <c r="E639" s="35"/>
      <c r="F639" s="36"/>
      <c r="G639" s="37"/>
      <c r="H639" s="38"/>
    </row>
    <row r="640" spans="1:8" s="34" customFormat="1" x14ac:dyDescent="0.25">
      <c r="E640" s="35"/>
      <c r="F640" s="36"/>
      <c r="G640" s="37"/>
      <c r="H640" s="38"/>
    </row>
    <row r="641" spans="5:8" s="34" customFormat="1" x14ac:dyDescent="0.25">
      <c r="E641" s="35"/>
      <c r="F641" s="36"/>
      <c r="G641" s="37"/>
      <c r="H641" s="38"/>
    </row>
    <row r="642" spans="5:8" s="34" customFormat="1" x14ac:dyDescent="0.25">
      <c r="E642" s="35"/>
      <c r="F642" s="36"/>
      <c r="G642" s="37"/>
      <c r="H642" s="38"/>
    </row>
    <row r="643" spans="5:8" s="34" customFormat="1" x14ac:dyDescent="0.25">
      <c r="E643" s="35"/>
      <c r="F643" s="36"/>
      <c r="G643" s="37"/>
      <c r="H643" s="38"/>
    </row>
    <row r="644" spans="5:8" s="34" customFormat="1" x14ac:dyDescent="0.25">
      <c r="E644" s="35"/>
      <c r="F644" s="36"/>
      <c r="G644" s="37"/>
      <c r="H644" s="38"/>
    </row>
    <row r="645" spans="5:8" s="34" customFormat="1" x14ac:dyDescent="0.25">
      <c r="E645" s="35"/>
      <c r="F645" s="36"/>
      <c r="G645" s="37"/>
      <c r="H645" s="38"/>
    </row>
    <row r="646" spans="5:8" s="34" customFormat="1" x14ac:dyDescent="0.25">
      <c r="E646" s="35"/>
      <c r="F646" s="36"/>
      <c r="G646" s="37"/>
      <c r="H646" s="38"/>
    </row>
    <row r="647" spans="5:8" s="34" customFormat="1" x14ac:dyDescent="0.25">
      <c r="E647" s="35"/>
      <c r="F647" s="36"/>
      <c r="G647" s="37"/>
      <c r="H647" s="38"/>
    </row>
    <row r="648" spans="5:8" s="34" customFormat="1" x14ac:dyDescent="0.25">
      <c r="E648" s="35"/>
      <c r="F648" s="36"/>
      <c r="G648" s="37"/>
      <c r="H648" s="38"/>
    </row>
    <row r="649" spans="5:8" s="34" customFormat="1" x14ac:dyDescent="0.25">
      <c r="E649" s="35"/>
      <c r="F649" s="36"/>
      <c r="G649" s="37"/>
      <c r="H649" s="38"/>
    </row>
    <row r="650" spans="5:8" s="34" customFormat="1" x14ac:dyDescent="0.25">
      <c r="E650" s="35"/>
      <c r="F650" s="36"/>
      <c r="G650" s="37"/>
      <c r="H650" s="38"/>
    </row>
    <row r="651" spans="5:8" s="34" customFormat="1" x14ac:dyDescent="0.25">
      <c r="E651" s="35"/>
      <c r="F651" s="36"/>
      <c r="G651" s="37"/>
      <c r="H651" s="38"/>
    </row>
    <row r="652" spans="5:8" s="34" customFormat="1" x14ac:dyDescent="0.25">
      <c r="E652" s="35"/>
      <c r="F652" s="36"/>
      <c r="G652" s="37"/>
      <c r="H652" s="38"/>
    </row>
    <row r="653" spans="5:8" s="34" customFormat="1" x14ac:dyDescent="0.25">
      <c r="E653" s="35"/>
      <c r="F653" s="36"/>
      <c r="G653" s="37"/>
      <c r="H653" s="38"/>
    </row>
    <row r="654" spans="5:8" s="34" customFormat="1" x14ac:dyDescent="0.25">
      <c r="E654" s="35"/>
      <c r="F654" s="36"/>
      <c r="G654" s="37"/>
      <c r="H654" s="38"/>
    </row>
    <row r="655" spans="5:8" s="34" customFormat="1" x14ac:dyDescent="0.25">
      <c r="E655" s="35"/>
      <c r="F655" s="36"/>
      <c r="G655" s="37"/>
      <c r="H655" s="38"/>
    </row>
    <row r="656" spans="5:8" s="34" customFormat="1" x14ac:dyDescent="0.25">
      <c r="E656" s="35"/>
      <c r="F656" s="36"/>
      <c r="G656" s="37"/>
      <c r="H656" s="38"/>
    </row>
    <row r="657" spans="5:8" s="34" customFormat="1" x14ac:dyDescent="0.25">
      <c r="E657" s="35"/>
      <c r="F657" s="36"/>
      <c r="G657" s="37"/>
      <c r="H657" s="38"/>
    </row>
    <row r="658" spans="5:8" s="34" customFormat="1" x14ac:dyDescent="0.25">
      <c r="E658" s="35"/>
      <c r="F658" s="36"/>
      <c r="G658" s="37"/>
      <c r="H658" s="38"/>
    </row>
    <row r="659" spans="5:8" s="34" customFormat="1" x14ac:dyDescent="0.25">
      <c r="E659" s="35"/>
      <c r="F659" s="36"/>
      <c r="G659" s="37"/>
      <c r="H659" s="38"/>
    </row>
    <row r="660" spans="5:8" s="34" customFormat="1" x14ac:dyDescent="0.25">
      <c r="E660" s="35"/>
      <c r="F660" s="36"/>
      <c r="G660" s="37"/>
      <c r="H660" s="38"/>
    </row>
    <row r="661" spans="5:8" s="34" customFormat="1" x14ac:dyDescent="0.25">
      <c r="E661" s="35"/>
      <c r="F661" s="36"/>
      <c r="G661" s="37"/>
      <c r="H661" s="38"/>
    </row>
    <row r="662" spans="5:8" s="34" customFormat="1" x14ac:dyDescent="0.25">
      <c r="E662" s="35"/>
      <c r="F662" s="36"/>
      <c r="G662" s="37"/>
      <c r="H662" s="38"/>
    </row>
    <row r="663" spans="5:8" s="34" customFormat="1" x14ac:dyDescent="0.25">
      <c r="E663" s="35"/>
      <c r="F663" s="36"/>
      <c r="G663" s="37"/>
      <c r="H663" s="38"/>
    </row>
    <row r="664" spans="5:8" s="34" customFormat="1" x14ac:dyDescent="0.25">
      <c r="E664" s="35"/>
      <c r="F664" s="36"/>
      <c r="G664" s="37"/>
      <c r="H664" s="38"/>
    </row>
    <row r="665" spans="5:8" s="34" customFormat="1" x14ac:dyDescent="0.25">
      <c r="E665" s="35"/>
      <c r="F665" s="36"/>
      <c r="G665" s="37"/>
      <c r="H665" s="38"/>
    </row>
    <row r="666" spans="5:8" s="34" customFormat="1" x14ac:dyDescent="0.25">
      <c r="E666" s="35"/>
      <c r="F666" s="36"/>
      <c r="G666" s="37"/>
      <c r="H666" s="38"/>
    </row>
    <row r="667" spans="5:8" s="34" customFormat="1" x14ac:dyDescent="0.25">
      <c r="E667" s="35"/>
      <c r="F667" s="36"/>
      <c r="G667" s="37"/>
      <c r="H667" s="38"/>
    </row>
    <row r="668" spans="5:8" s="34" customFormat="1" x14ac:dyDescent="0.25">
      <c r="E668" s="35"/>
      <c r="F668" s="36"/>
      <c r="G668" s="37"/>
      <c r="H668" s="38"/>
    </row>
    <row r="669" spans="5:8" s="34" customFormat="1" x14ac:dyDescent="0.25">
      <c r="E669" s="35"/>
      <c r="F669" s="36"/>
      <c r="G669" s="37"/>
      <c r="H669" s="38"/>
    </row>
    <row r="670" spans="5:8" s="34" customFormat="1" x14ac:dyDescent="0.25">
      <c r="E670" s="35"/>
      <c r="F670" s="36"/>
      <c r="G670" s="37"/>
      <c r="H670" s="38"/>
    </row>
    <row r="671" spans="5:8" s="34" customFormat="1" x14ac:dyDescent="0.25">
      <c r="E671" s="35"/>
      <c r="F671" s="36"/>
      <c r="G671" s="37"/>
      <c r="H671" s="38"/>
    </row>
    <row r="672" spans="5:8" s="34" customFormat="1" x14ac:dyDescent="0.25">
      <c r="E672" s="35"/>
      <c r="F672" s="36"/>
      <c r="G672" s="37"/>
      <c r="H672" s="38"/>
    </row>
    <row r="673" spans="5:8" s="34" customFormat="1" x14ac:dyDescent="0.25">
      <c r="E673" s="35"/>
      <c r="F673" s="36"/>
      <c r="G673" s="37"/>
      <c r="H673" s="38"/>
    </row>
    <row r="674" spans="5:8" s="34" customFormat="1" x14ac:dyDescent="0.25">
      <c r="E674" s="35"/>
      <c r="F674" s="36"/>
      <c r="G674" s="37"/>
      <c r="H674" s="38"/>
    </row>
    <row r="675" spans="5:8" s="34" customFormat="1" x14ac:dyDescent="0.25">
      <c r="E675" s="35"/>
      <c r="F675" s="36"/>
      <c r="G675" s="37"/>
      <c r="H675" s="38"/>
    </row>
    <row r="676" spans="5:8" s="34" customFormat="1" x14ac:dyDescent="0.25">
      <c r="E676" s="35"/>
      <c r="F676" s="36"/>
      <c r="G676" s="37"/>
      <c r="H676" s="38"/>
    </row>
    <row r="677" spans="5:8" s="34" customFormat="1" x14ac:dyDescent="0.25">
      <c r="E677" s="35"/>
      <c r="F677" s="36"/>
      <c r="G677" s="37"/>
      <c r="H677" s="38"/>
    </row>
    <row r="678" spans="5:8" s="34" customFormat="1" x14ac:dyDescent="0.25">
      <c r="E678" s="35"/>
      <c r="F678" s="36"/>
      <c r="G678" s="37"/>
      <c r="H678" s="38"/>
    </row>
    <row r="679" spans="5:8" s="34" customFormat="1" x14ac:dyDescent="0.25">
      <c r="E679" s="35"/>
      <c r="F679" s="36"/>
      <c r="G679" s="37"/>
      <c r="H679" s="38"/>
    </row>
    <row r="680" spans="5:8" s="34" customFormat="1" x14ac:dyDescent="0.25">
      <c r="E680" s="35"/>
      <c r="F680" s="36"/>
      <c r="G680" s="37"/>
      <c r="H680" s="38"/>
    </row>
    <row r="681" spans="5:8" s="34" customFormat="1" x14ac:dyDescent="0.25">
      <c r="E681" s="35"/>
      <c r="F681" s="36"/>
      <c r="G681" s="37"/>
      <c r="H681" s="38"/>
    </row>
    <row r="682" spans="5:8" s="34" customFormat="1" x14ac:dyDescent="0.25">
      <c r="E682" s="35"/>
      <c r="F682" s="36"/>
      <c r="G682" s="37"/>
      <c r="H682" s="38"/>
    </row>
    <row r="683" spans="5:8" s="34" customFormat="1" x14ac:dyDescent="0.25">
      <c r="E683" s="35"/>
      <c r="F683" s="36"/>
      <c r="G683" s="37"/>
      <c r="H683" s="38"/>
    </row>
    <row r="684" spans="5:8" s="34" customFormat="1" x14ac:dyDescent="0.25">
      <c r="E684" s="35"/>
      <c r="F684" s="36"/>
      <c r="G684" s="37"/>
      <c r="H684" s="38"/>
    </row>
    <row r="685" spans="5:8" s="34" customFormat="1" x14ac:dyDescent="0.25">
      <c r="E685" s="35"/>
      <c r="F685" s="36"/>
      <c r="G685" s="37"/>
      <c r="H685" s="38"/>
    </row>
    <row r="686" spans="5:8" s="34" customFormat="1" x14ac:dyDescent="0.25">
      <c r="E686" s="35"/>
      <c r="F686" s="36"/>
      <c r="G686" s="37"/>
      <c r="H686" s="38"/>
    </row>
    <row r="687" spans="5:8" s="34" customFormat="1" x14ac:dyDescent="0.25">
      <c r="E687" s="35"/>
      <c r="F687" s="36"/>
      <c r="G687" s="37"/>
      <c r="H687" s="38"/>
    </row>
    <row r="688" spans="5:8" s="34" customFormat="1" x14ac:dyDescent="0.25">
      <c r="E688" s="35"/>
      <c r="F688" s="36"/>
      <c r="G688" s="37"/>
      <c r="H688" s="38"/>
    </row>
    <row r="689" spans="5:8" s="34" customFormat="1" x14ac:dyDescent="0.25">
      <c r="E689" s="35"/>
      <c r="F689" s="36"/>
      <c r="G689" s="37"/>
      <c r="H689" s="38"/>
    </row>
    <row r="690" spans="5:8" s="34" customFormat="1" x14ac:dyDescent="0.25">
      <c r="E690" s="35"/>
      <c r="F690" s="36"/>
      <c r="G690" s="37"/>
      <c r="H690" s="38"/>
    </row>
    <row r="691" spans="5:8" s="34" customFormat="1" x14ac:dyDescent="0.25">
      <c r="E691" s="35"/>
      <c r="F691" s="36"/>
      <c r="G691" s="37"/>
      <c r="H691" s="38"/>
    </row>
    <row r="692" spans="5:8" s="34" customFormat="1" x14ac:dyDescent="0.25">
      <c r="E692" s="35"/>
      <c r="F692" s="36"/>
      <c r="G692" s="37"/>
      <c r="H692" s="38"/>
    </row>
    <row r="693" spans="5:8" s="34" customFormat="1" x14ac:dyDescent="0.25">
      <c r="E693" s="35"/>
      <c r="F693" s="36"/>
      <c r="G693" s="37"/>
      <c r="H693" s="38"/>
    </row>
    <row r="694" spans="5:8" s="34" customFormat="1" x14ac:dyDescent="0.25">
      <c r="E694" s="35"/>
      <c r="F694" s="36"/>
      <c r="G694" s="37"/>
      <c r="H694" s="38"/>
    </row>
    <row r="695" spans="5:8" x14ac:dyDescent="0.25">
      <c r="G695" s="21"/>
    </row>
    <row r="696" spans="5:8" x14ac:dyDescent="0.25">
      <c r="G696" s="21"/>
    </row>
    <row r="697" spans="5:8" x14ac:dyDescent="0.25">
      <c r="G697" s="21"/>
    </row>
    <row r="698" spans="5:8" x14ac:dyDescent="0.25">
      <c r="G698" s="21"/>
    </row>
    <row r="699" spans="5:8" x14ac:dyDescent="0.25">
      <c r="G699" s="21"/>
    </row>
    <row r="700" spans="5:8" x14ac:dyDescent="0.25">
      <c r="G700" s="21"/>
    </row>
    <row r="701" spans="5:8" x14ac:dyDescent="0.25">
      <c r="G701" s="21"/>
    </row>
    <row r="702" spans="5:8" x14ac:dyDescent="0.25">
      <c r="G702" s="21"/>
    </row>
    <row r="703" spans="5:8" x14ac:dyDescent="0.25">
      <c r="G703" s="21"/>
    </row>
    <row r="704" spans="5:8" x14ac:dyDescent="0.25">
      <c r="G704" s="21"/>
    </row>
    <row r="705" spans="7:7" x14ac:dyDescent="0.25">
      <c r="G705" s="21"/>
    </row>
    <row r="706" spans="7:7" x14ac:dyDescent="0.25">
      <c r="G706" s="21"/>
    </row>
    <row r="707" spans="7:7" x14ac:dyDescent="0.25">
      <c r="G707" s="21"/>
    </row>
    <row r="708" spans="7:7" x14ac:dyDescent="0.25">
      <c r="G708" s="21"/>
    </row>
    <row r="709" spans="7:7" x14ac:dyDescent="0.25">
      <c r="G709" s="21"/>
    </row>
    <row r="710" spans="7:7" x14ac:dyDescent="0.25">
      <c r="G710" s="21"/>
    </row>
    <row r="711" spans="7:7" x14ac:dyDescent="0.25">
      <c r="G711" s="21"/>
    </row>
    <row r="712" spans="7:7" x14ac:dyDescent="0.25">
      <c r="G712" s="20"/>
    </row>
    <row r="713" spans="7:7" x14ac:dyDescent="0.25">
      <c r="G713" s="21"/>
    </row>
    <row r="714" spans="7:7" x14ac:dyDescent="0.25">
      <c r="G714" s="21"/>
    </row>
    <row r="715" spans="7:7" x14ac:dyDescent="0.25">
      <c r="G715" s="21"/>
    </row>
    <row r="716" spans="7:7" x14ac:dyDescent="0.25">
      <c r="G716" s="21"/>
    </row>
    <row r="717" spans="7:7" x14ac:dyDescent="0.25">
      <c r="G717" s="21"/>
    </row>
    <row r="718" spans="7:7" x14ac:dyDescent="0.25">
      <c r="G718" s="21"/>
    </row>
    <row r="719" spans="7:7" x14ac:dyDescent="0.25">
      <c r="G719" s="21"/>
    </row>
    <row r="720" spans="7:7" x14ac:dyDescent="0.25">
      <c r="G720" s="21"/>
    </row>
    <row r="721" spans="7:7" x14ac:dyDescent="0.25">
      <c r="G721" s="21"/>
    </row>
    <row r="722" spans="7:7" x14ac:dyDescent="0.25">
      <c r="G722" s="21"/>
    </row>
    <row r="723" spans="7:7" x14ac:dyDescent="0.25">
      <c r="G723" s="21"/>
    </row>
    <row r="724" spans="7:7" x14ac:dyDescent="0.25">
      <c r="G724" s="21"/>
    </row>
    <row r="725" spans="7:7" x14ac:dyDescent="0.25">
      <c r="G725" s="21"/>
    </row>
    <row r="726" spans="7:7" x14ac:dyDescent="0.25">
      <c r="G726" s="21"/>
    </row>
    <row r="727" spans="7:7" x14ac:dyDescent="0.25">
      <c r="G727" s="21"/>
    </row>
    <row r="728" spans="7:7" x14ac:dyDescent="0.25">
      <c r="G728" s="21"/>
    </row>
    <row r="729" spans="7:7" x14ac:dyDescent="0.25">
      <c r="G729" s="21"/>
    </row>
    <row r="730" spans="7:7" x14ac:dyDescent="0.25">
      <c r="G730" s="21"/>
    </row>
    <row r="731" spans="7:7" x14ac:dyDescent="0.25">
      <c r="G731" s="21"/>
    </row>
    <row r="732" spans="7:7" x14ac:dyDescent="0.25">
      <c r="G732" s="21"/>
    </row>
    <row r="733" spans="7:7" x14ac:dyDescent="0.25">
      <c r="G733" s="21"/>
    </row>
    <row r="734" spans="7:7" x14ac:dyDescent="0.25">
      <c r="G734" s="21"/>
    </row>
    <row r="735" spans="7:7" x14ac:dyDescent="0.25">
      <c r="G735" s="21"/>
    </row>
    <row r="736" spans="7:7" x14ac:dyDescent="0.25">
      <c r="G736" s="21"/>
    </row>
    <row r="737" spans="7:7" x14ac:dyDescent="0.25">
      <c r="G737" s="21"/>
    </row>
    <row r="738" spans="7:7" x14ac:dyDescent="0.25">
      <c r="G738" s="21"/>
    </row>
    <row r="739" spans="7:7" x14ac:dyDescent="0.25">
      <c r="G739" s="21"/>
    </row>
    <row r="740" spans="7:7" x14ac:dyDescent="0.25">
      <c r="G740" s="21"/>
    </row>
    <row r="741" spans="7:7" x14ac:dyDescent="0.25">
      <c r="G741" s="21"/>
    </row>
    <row r="742" spans="7:7" x14ac:dyDescent="0.25">
      <c r="G742" s="21"/>
    </row>
    <row r="743" spans="7:7" x14ac:dyDescent="0.25">
      <c r="G743" s="21"/>
    </row>
    <row r="744" spans="7:7" x14ac:dyDescent="0.25">
      <c r="G744" s="21"/>
    </row>
    <row r="745" spans="7:7" x14ac:dyDescent="0.25">
      <c r="G745" s="21"/>
    </row>
    <row r="746" spans="7:7" x14ac:dyDescent="0.25">
      <c r="G746" s="21"/>
    </row>
    <row r="747" spans="7:7" x14ac:dyDescent="0.25">
      <c r="G747" s="21"/>
    </row>
    <row r="748" spans="7:7" x14ac:dyDescent="0.25">
      <c r="G748" s="21"/>
    </row>
    <row r="749" spans="7:7" x14ac:dyDescent="0.25">
      <c r="G749" s="21"/>
    </row>
    <row r="750" spans="7:7" x14ac:dyDescent="0.25">
      <c r="G750" s="21"/>
    </row>
    <row r="751" spans="7:7" x14ac:dyDescent="0.25">
      <c r="G751" s="21"/>
    </row>
    <row r="752" spans="7:7" x14ac:dyDescent="0.25">
      <c r="G752" s="21"/>
    </row>
    <row r="753" spans="7:7" x14ac:dyDescent="0.25">
      <c r="G753" s="21"/>
    </row>
    <row r="754" spans="7:7" x14ac:dyDescent="0.25">
      <c r="G754" s="21"/>
    </row>
    <row r="755" spans="7:7" x14ac:dyDescent="0.25">
      <c r="G755" s="21"/>
    </row>
    <row r="756" spans="7:7" x14ac:dyDescent="0.25">
      <c r="G756" s="21"/>
    </row>
    <row r="757" spans="7:7" x14ac:dyDescent="0.25">
      <c r="G757" s="21"/>
    </row>
    <row r="758" spans="7:7" x14ac:dyDescent="0.25">
      <c r="G758" s="21"/>
    </row>
    <row r="759" spans="7:7" x14ac:dyDescent="0.25">
      <c r="G759" s="21"/>
    </row>
    <row r="760" spans="7:7" x14ac:dyDescent="0.25">
      <c r="G760" s="21"/>
    </row>
    <row r="761" spans="7:7" x14ac:dyDescent="0.25">
      <c r="G761" s="21"/>
    </row>
    <row r="762" spans="7:7" x14ac:dyDescent="0.25">
      <c r="G762" s="21"/>
    </row>
    <row r="763" spans="7:7" x14ac:dyDescent="0.25">
      <c r="G763" s="21"/>
    </row>
    <row r="764" spans="7:7" x14ac:dyDescent="0.25">
      <c r="G764" s="21"/>
    </row>
    <row r="765" spans="7:7" x14ac:dyDescent="0.25">
      <c r="G765" s="21"/>
    </row>
    <row r="766" spans="7:7" x14ac:dyDescent="0.25">
      <c r="G766" s="21"/>
    </row>
    <row r="767" spans="7:7" x14ac:dyDescent="0.25">
      <c r="G767" s="21"/>
    </row>
    <row r="768" spans="7:7" x14ac:dyDescent="0.25">
      <c r="G768" s="21"/>
    </row>
    <row r="769" spans="7:7" x14ac:dyDescent="0.25">
      <c r="G769" s="21"/>
    </row>
    <row r="770" spans="7:7" x14ac:dyDescent="0.25">
      <c r="G770" s="21"/>
    </row>
    <row r="771" spans="7:7" x14ac:dyDescent="0.25">
      <c r="G771" s="21"/>
    </row>
    <row r="772" spans="7:7" x14ac:dyDescent="0.25">
      <c r="G772" s="21"/>
    </row>
    <row r="773" spans="7:7" x14ac:dyDescent="0.25">
      <c r="G773" s="21"/>
    </row>
    <row r="774" spans="7:7" x14ac:dyDescent="0.25">
      <c r="G774" s="21"/>
    </row>
    <row r="775" spans="7:7" x14ac:dyDescent="0.25">
      <c r="G775" s="21"/>
    </row>
    <row r="776" spans="7:7" x14ac:dyDescent="0.25">
      <c r="G776" s="21"/>
    </row>
    <row r="777" spans="7:7" x14ac:dyDescent="0.25">
      <c r="G777" s="21"/>
    </row>
    <row r="778" spans="7:7" x14ac:dyDescent="0.25">
      <c r="G778" s="21"/>
    </row>
    <row r="779" spans="7:7" x14ac:dyDescent="0.25">
      <c r="G779" s="21"/>
    </row>
    <row r="780" spans="7:7" x14ac:dyDescent="0.25">
      <c r="G780" s="21"/>
    </row>
    <row r="781" spans="7:7" x14ac:dyDescent="0.25">
      <c r="G781" s="21"/>
    </row>
    <row r="782" spans="7:7" x14ac:dyDescent="0.25">
      <c r="G782" s="21"/>
    </row>
    <row r="783" spans="7:7" x14ac:dyDescent="0.25">
      <c r="G783" s="21"/>
    </row>
    <row r="784" spans="7:7" x14ac:dyDescent="0.25">
      <c r="G784" s="21"/>
    </row>
    <row r="785" spans="7:7" x14ac:dyDescent="0.25">
      <c r="G785" s="21"/>
    </row>
    <row r="786" spans="7:7" x14ac:dyDescent="0.25">
      <c r="G786" s="21"/>
    </row>
    <row r="787" spans="7:7" x14ac:dyDescent="0.25">
      <c r="G787" s="21"/>
    </row>
    <row r="788" spans="7:7" x14ac:dyDescent="0.25">
      <c r="G788" s="21"/>
    </row>
    <row r="789" spans="7:7" x14ac:dyDescent="0.25">
      <c r="G789" s="21"/>
    </row>
    <row r="790" spans="7:7" x14ac:dyDescent="0.25">
      <c r="G790" s="21"/>
    </row>
    <row r="791" spans="7:7" x14ac:dyDescent="0.25">
      <c r="G791" s="21"/>
    </row>
    <row r="792" spans="7:7" x14ac:dyDescent="0.25">
      <c r="G792" s="21"/>
    </row>
    <row r="793" spans="7:7" x14ac:dyDescent="0.25">
      <c r="G793" s="21"/>
    </row>
    <row r="794" spans="7:7" x14ac:dyDescent="0.25">
      <c r="G794" s="21"/>
    </row>
    <row r="795" spans="7:7" x14ac:dyDescent="0.25">
      <c r="G795" s="21"/>
    </row>
    <row r="796" spans="7:7" x14ac:dyDescent="0.25">
      <c r="G796" s="21"/>
    </row>
    <row r="797" spans="7:7" x14ac:dyDescent="0.25">
      <c r="G797" s="21"/>
    </row>
    <row r="798" spans="7:7" x14ac:dyDescent="0.25">
      <c r="G798" s="21"/>
    </row>
    <row r="799" spans="7:7" x14ac:dyDescent="0.25">
      <c r="G799" s="21"/>
    </row>
    <row r="800" spans="7:7" x14ac:dyDescent="0.25">
      <c r="G800" s="21"/>
    </row>
    <row r="801" spans="7:7" x14ac:dyDescent="0.25">
      <c r="G801" s="21"/>
    </row>
    <row r="802" spans="7:7" x14ac:dyDescent="0.25">
      <c r="G802" s="21"/>
    </row>
    <row r="803" spans="7:7" x14ac:dyDescent="0.25">
      <c r="G803" s="21"/>
    </row>
    <row r="804" spans="7:7" x14ac:dyDescent="0.25">
      <c r="G804" s="21"/>
    </row>
    <row r="805" spans="7:7" x14ac:dyDescent="0.25">
      <c r="G805" s="21"/>
    </row>
    <row r="806" spans="7:7" x14ac:dyDescent="0.25">
      <c r="G806" s="21"/>
    </row>
    <row r="807" spans="7:7" x14ac:dyDescent="0.25">
      <c r="G807" s="21"/>
    </row>
    <row r="808" spans="7:7" x14ac:dyDescent="0.25">
      <c r="G808" s="21"/>
    </row>
    <row r="809" spans="7:7" x14ac:dyDescent="0.25">
      <c r="G809" s="21"/>
    </row>
    <row r="810" spans="7:7" x14ac:dyDescent="0.25">
      <c r="G810" s="21"/>
    </row>
    <row r="811" spans="7:7" x14ac:dyDescent="0.25">
      <c r="G811" s="21"/>
    </row>
    <row r="812" spans="7:7" x14ac:dyDescent="0.25">
      <c r="G812" s="21"/>
    </row>
    <row r="813" spans="7:7" x14ac:dyDescent="0.25">
      <c r="G813" s="21"/>
    </row>
    <row r="814" spans="7:7" x14ac:dyDescent="0.25">
      <c r="G814" s="21"/>
    </row>
    <row r="815" spans="7:7" x14ac:dyDescent="0.25">
      <c r="G815" s="21"/>
    </row>
    <row r="816" spans="7:7" x14ac:dyDescent="0.25">
      <c r="G816" s="21"/>
    </row>
    <row r="817" spans="7:7" x14ac:dyDescent="0.25">
      <c r="G817" s="21"/>
    </row>
    <row r="818" spans="7:7" x14ac:dyDescent="0.25">
      <c r="G818" s="21"/>
    </row>
    <row r="819" spans="7:7" x14ac:dyDescent="0.25">
      <c r="G819" s="21"/>
    </row>
    <row r="820" spans="7:7" x14ac:dyDescent="0.25">
      <c r="G820" s="21"/>
    </row>
    <row r="821" spans="7:7" x14ac:dyDescent="0.25">
      <c r="G821" s="21"/>
    </row>
    <row r="822" spans="7:7" x14ac:dyDescent="0.25">
      <c r="G822" s="20"/>
    </row>
    <row r="823" spans="7:7" x14ac:dyDescent="0.25">
      <c r="G823" s="20"/>
    </row>
    <row r="824" spans="7:7" x14ac:dyDescent="0.25">
      <c r="G824" s="20"/>
    </row>
    <row r="825" spans="7:7" x14ac:dyDescent="0.25">
      <c r="G825" s="20"/>
    </row>
    <row r="826" spans="7:7" x14ac:dyDescent="0.25">
      <c r="G826" s="20"/>
    </row>
    <row r="827" spans="7:7" x14ac:dyDescent="0.25">
      <c r="G827" s="20"/>
    </row>
    <row r="828" spans="7:7" x14ac:dyDescent="0.25">
      <c r="G828" s="20"/>
    </row>
    <row r="829" spans="7:7" x14ac:dyDescent="0.25">
      <c r="G829" s="21"/>
    </row>
    <row r="830" spans="7:7" x14ac:dyDescent="0.25">
      <c r="G830" s="21"/>
    </row>
    <row r="831" spans="7:7" x14ac:dyDescent="0.25">
      <c r="G831" s="21"/>
    </row>
    <row r="832" spans="7:7" x14ac:dyDescent="0.25">
      <c r="G832" s="21"/>
    </row>
    <row r="833" spans="7:7" x14ac:dyDescent="0.25">
      <c r="G833" s="21"/>
    </row>
    <row r="834" spans="7:7" x14ac:dyDescent="0.25">
      <c r="G834" s="21"/>
    </row>
    <row r="835" spans="7:7" x14ac:dyDescent="0.25">
      <c r="G835" s="21"/>
    </row>
    <row r="836" spans="7:7" x14ac:dyDescent="0.25">
      <c r="G836" s="21"/>
    </row>
    <row r="837" spans="7:7" x14ac:dyDescent="0.25">
      <c r="G837" s="21"/>
    </row>
    <row r="838" spans="7:7" x14ac:dyDescent="0.25">
      <c r="G838" s="21"/>
    </row>
    <row r="839" spans="7:7" x14ac:dyDescent="0.25">
      <c r="G839" s="21"/>
    </row>
    <row r="840" spans="7:7" x14ac:dyDescent="0.25">
      <c r="G840" s="21"/>
    </row>
    <row r="841" spans="7:7" x14ac:dyDescent="0.25">
      <c r="G841" s="21"/>
    </row>
    <row r="842" spans="7:7" x14ac:dyDescent="0.25">
      <c r="G842" s="21"/>
    </row>
    <row r="843" spans="7:7" x14ac:dyDescent="0.25">
      <c r="G843" s="21"/>
    </row>
    <row r="844" spans="7:7" x14ac:dyDescent="0.25">
      <c r="G844" s="20"/>
    </row>
    <row r="845" spans="7:7" x14ac:dyDescent="0.25">
      <c r="G845" s="21"/>
    </row>
    <row r="846" spans="7:7" x14ac:dyDescent="0.25">
      <c r="G846" s="21"/>
    </row>
    <row r="847" spans="7:7" x14ac:dyDescent="0.25">
      <c r="G847" s="21"/>
    </row>
    <row r="848" spans="7:7" x14ac:dyDescent="0.25">
      <c r="G848" s="21"/>
    </row>
    <row r="849" spans="7:7" x14ac:dyDescent="0.25">
      <c r="G849" s="20"/>
    </row>
  </sheetData>
  <autoFilter ref="A3:H635"/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sveta</cp:lastModifiedBy>
  <cp:lastPrinted>2011-01-31T07:42:17Z</cp:lastPrinted>
  <dcterms:created xsi:type="dcterms:W3CDTF">2010-04-23T14:29:34Z</dcterms:created>
  <dcterms:modified xsi:type="dcterms:W3CDTF">2013-09-30T12:39:36Z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