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48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закл.договоров'!$A$4:$H$158</definedName>
    <definedName name="_xlnm.Print_Area" localSheetId="0">Свод!$A$1:$K$127</definedName>
  </definedNames>
  <calcPr calcId="145621"/>
</workbook>
</file>

<file path=xl/calcChain.xml><?xml version="1.0" encoding="utf-8"?>
<calcChain xmlns="http://schemas.openxmlformats.org/spreadsheetml/2006/main">
  <c r="E92" i="2" l="1"/>
  <c r="F92" i="2"/>
  <c r="G92" i="2"/>
  <c r="H92" i="2"/>
  <c r="I92" i="2"/>
  <c r="J92" i="2"/>
  <c r="K92" i="2"/>
  <c r="D92" i="2"/>
  <c r="E7" i="2"/>
  <c r="F7" i="2"/>
  <c r="G7" i="2"/>
  <c r="H7" i="2"/>
  <c r="I7" i="2"/>
  <c r="J7" i="2"/>
  <c r="K7" i="2"/>
  <c r="D7" i="2"/>
  <c r="G133" i="3" l="1"/>
  <c r="G131" i="3"/>
  <c r="G130" i="3"/>
  <c r="G49" i="3"/>
  <c r="G29" i="3"/>
  <c r="G28" i="3"/>
  <c r="G22" i="3"/>
  <c r="G155" i="3"/>
  <c r="G156" i="3"/>
  <c r="G154" i="3"/>
  <c r="G150" i="3"/>
  <c r="G149" i="3"/>
  <c r="G152" i="3"/>
  <c r="G147" i="3"/>
  <c r="G148" i="3"/>
  <c r="G158" i="3"/>
  <c r="G146" i="3"/>
  <c r="G143" i="3"/>
  <c r="G141" i="3"/>
  <c r="G140" i="3"/>
  <c r="G138" i="3"/>
  <c r="G135" i="3"/>
  <c r="G134" i="3"/>
  <c r="G127" i="3"/>
  <c r="G125" i="3"/>
  <c r="G123" i="3"/>
  <c r="G122" i="3"/>
  <c r="G120" i="3"/>
  <c r="G118" i="3"/>
  <c r="G117" i="3"/>
  <c r="G116" i="3"/>
  <c r="G113" i="3"/>
  <c r="G112" i="3"/>
  <c r="G119" i="3"/>
  <c r="G107" i="3"/>
  <c r="G106" i="3"/>
  <c r="G111" i="3"/>
  <c r="G102" i="3"/>
  <c r="G108" i="3"/>
  <c r="G98" i="3"/>
  <c r="G100" i="3"/>
  <c r="G96" i="3"/>
  <c r="G95" i="3"/>
  <c r="G99" i="3"/>
  <c r="G86" i="3"/>
  <c r="G94" i="3"/>
  <c r="G93" i="3"/>
  <c r="G91" i="3"/>
  <c r="G90" i="3"/>
  <c r="G89" i="3"/>
  <c r="G79" i="3"/>
  <c r="G80" i="3"/>
  <c r="G88" i="3"/>
  <c r="G87" i="3"/>
  <c r="G77" i="3"/>
  <c r="G76" i="3"/>
  <c r="G75" i="3"/>
  <c r="G73" i="3"/>
  <c r="G72" i="3"/>
  <c r="G70" i="3"/>
  <c r="G65" i="3"/>
  <c r="G64" i="3"/>
  <c r="G57" i="3"/>
  <c r="G56" i="3"/>
  <c r="G51" i="3"/>
  <c r="G50" i="3"/>
  <c r="G58" i="3"/>
  <c r="G46" i="3"/>
  <c r="G11" i="3"/>
  <c r="G37" i="3"/>
  <c r="G38" i="3"/>
  <c r="G40" i="3"/>
  <c r="G42" i="3"/>
  <c r="G44" i="3"/>
  <c r="G7" i="3"/>
</calcChain>
</file>

<file path=xl/sharedStrings.xml><?xml version="1.0" encoding="utf-8"?>
<sst xmlns="http://schemas.openxmlformats.org/spreadsheetml/2006/main" count="731" uniqueCount="156">
  <si>
    <t>Филиал</t>
  </si>
  <si>
    <t>№ п/п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</si>
  <si>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</si>
  <si>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</si>
  <si>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</si>
  <si>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</si>
  <si>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</si>
  <si>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</si>
  <si>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</si>
  <si>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</si>
  <si>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</si>
  <si>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</si>
  <si>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</si>
  <si>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Приложение №1</t>
  </si>
  <si>
    <t>№№</t>
  </si>
  <si>
    <t>Приложение №2</t>
  </si>
  <si>
    <t>4 месяца</t>
  </si>
  <si>
    <t>6 месяцев</t>
  </si>
  <si>
    <t xml:space="preserve"> </t>
  </si>
  <si>
    <t>Пообъектная информация по заключенным договорам ТП за июль месяц 2014 г.</t>
  </si>
  <si>
    <t xml:space="preserve"> 12 месяцев</t>
  </si>
  <si>
    <t>12 месяцев</t>
  </si>
  <si>
    <t>Тамбовэнерго</t>
  </si>
  <si>
    <t>Сведения о деятельности филиала ОАО  МРСК Центра - Тамбовэнерго по технологическому присоединению за июль месяц 2014 г.</t>
  </si>
  <si>
    <t>Наименование филиала ОАО МРСК Центра</t>
  </si>
  <si>
    <t xml:space="preserve">Наименование ПС 35-110 </t>
  </si>
  <si>
    <t xml:space="preserve">Итого ПС 35 </t>
  </si>
  <si>
    <t>ПС 35/10  Горельская</t>
  </si>
  <si>
    <t>ПС 35/10  Знаменская</t>
  </si>
  <si>
    <t>ПС 35/10  Платоновская</t>
  </si>
  <si>
    <t>ПС 35/10  П. Пригородная</t>
  </si>
  <si>
    <t>ПС 35/10  Селезневская</t>
  </si>
  <si>
    <t>ПС 35/10  Серебряковская</t>
  </si>
  <si>
    <t>ПС 35/10  Столовская</t>
  </si>
  <si>
    <t>ПС 35/10  Татановская</t>
  </si>
  <si>
    <t>ПС 35/10  Тимирязевская</t>
  </si>
  <si>
    <t>ПС 35/10  Сухотинская</t>
  </si>
  <si>
    <t>ПС 35/10  Тулиновская</t>
  </si>
  <si>
    <t>ПС 35/10  Черняновская</t>
  </si>
  <si>
    <t>ПС 35/10  Верхоценская</t>
  </si>
  <si>
    <t>ПС 35/10  Суравская</t>
  </si>
  <si>
    <t>ПС 35/10  Викторская</t>
  </si>
  <si>
    <t>ПС 35/10  Степная</t>
  </si>
  <si>
    <t>ПС 35/10  П. Марфинская</t>
  </si>
  <si>
    <t xml:space="preserve">ПС 35/10  Ивановская </t>
  </si>
  <si>
    <t>ПС 35/10  Новосельцевская</t>
  </si>
  <si>
    <t>ПС 35/10  Изосимовская</t>
  </si>
  <si>
    <t>ПС 35/10  Тарбеевская</t>
  </si>
  <si>
    <t>ПС 35/10  Петровская</t>
  </si>
  <si>
    <t>ПС 35/10  Коминтерн</t>
  </si>
  <si>
    <t>ПС 35/10  Жидиловская</t>
  </si>
  <si>
    <t>ПС 35/10  Ситовская</t>
  </si>
  <si>
    <t>ПС 35/10  Яблоновецкая</t>
  </si>
  <si>
    <t>ПС 35/10  Козьмодемьянская</t>
  </si>
  <si>
    <t>ПС 35/10  Глазковская</t>
  </si>
  <si>
    <t>ПС 35/10  Кочетовская</t>
  </si>
  <si>
    <t xml:space="preserve">ПС 35/10  Устьинская </t>
  </si>
  <si>
    <t>ПС 35/10  Вырубовская</t>
  </si>
  <si>
    <t>ПС 35/10  Ранинская</t>
  </si>
  <si>
    <t>ПС 35/10  Вишневская</t>
  </si>
  <si>
    <t>ПС 35/10  Екатерининская</t>
  </si>
  <si>
    <t>ПС 35/10  Сабуровская</t>
  </si>
  <si>
    <t>ПС 35/10  Кленская</t>
  </si>
  <si>
    <t>ПС 35/10  Б.Избердеевская</t>
  </si>
  <si>
    <t>ПС 35/10  Пригородная</t>
  </si>
  <si>
    <t>ПС 35/10  КИМ</t>
  </si>
  <si>
    <t>ПС 35/10  Лукинская</t>
  </si>
  <si>
    <t>ПС 35/10  Моздокская</t>
  </si>
  <si>
    <t>ПС 35/10  Протасовская</t>
  </si>
  <si>
    <t>ПС 35/10  Бурнакская</t>
  </si>
  <si>
    <t>ПС 35/10  Росляйская</t>
  </si>
  <si>
    <t>ПС 35/10  Ольшанская</t>
  </si>
  <si>
    <t>ПС 35/10  РСХО</t>
  </si>
  <si>
    <t>ПС 35/10  Артемовская</t>
  </si>
  <si>
    <t>ПС 35/10  Сукмановская</t>
  </si>
  <si>
    <t>ПС 35/10  Каменская</t>
  </si>
  <si>
    <t>ПС 35/10  Кулешовская</t>
  </si>
  <si>
    <t>ПС 35/10  Чакинская»</t>
  </si>
  <si>
    <t>ПС 35/10  Березовская</t>
  </si>
  <si>
    <t>ПС 35/10  Н.Сергиевская</t>
  </si>
  <si>
    <t>ПС 35/10  Пионер</t>
  </si>
  <si>
    <t>ПС 35/10  Черняевская</t>
  </si>
  <si>
    <t>ПС 35/10  Калаисская</t>
  </si>
  <si>
    <t>ПС 35/10  Ирская</t>
  </si>
  <si>
    <t>ПС 35/10  Восточная</t>
  </si>
  <si>
    <t>ПС 35/10  Уметская</t>
  </si>
  <si>
    <t>ПС 35/10  Марьинская</t>
  </si>
  <si>
    <t>ПС 35/10  Гавриловская</t>
  </si>
  <si>
    <t>ПС 35/10  Крюковская</t>
  </si>
  <si>
    <t>ПС 35/10  Бондарская</t>
  </si>
  <si>
    <t>ПС 35/10  Ламская</t>
  </si>
  <si>
    <t>ПС 35/10  Северная</t>
  </si>
  <si>
    <t>ПС 35/10  Кулеватовская</t>
  </si>
  <si>
    <t>ПС 35/10  Кёршинская</t>
  </si>
  <si>
    <t>ПС 35/10  Старотомниковская</t>
  </si>
  <si>
    <t>ПС 35/10  Ракшинская</t>
  </si>
  <si>
    <t>ПС 35/10  Подлесная</t>
  </si>
  <si>
    <t>ПС 35/10  Серповская</t>
  </si>
  <si>
    <t>ПС 35/10  Дегтянская</t>
  </si>
  <si>
    <t>ПС 35/10  Отъясская</t>
  </si>
  <si>
    <t>ПС 35/10  Вяжлинская</t>
  </si>
  <si>
    <t>ПС 35/10  Питерская</t>
  </si>
  <si>
    <t>ПС 35/10  Вернадоввская</t>
  </si>
  <si>
    <t>ПС 35/10  Чернитовская</t>
  </si>
  <si>
    <t>ПС 35/10  Рыбинская</t>
  </si>
  <si>
    <t>ПС 35/10  Агропромовская</t>
  </si>
  <si>
    <t>ПС 35/10  Покрововасильевская</t>
  </si>
  <si>
    <t>ПС 35/10  Рудовская</t>
  </si>
  <si>
    <t>ПС 35/10  Верхнеярославская</t>
  </si>
  <si>
    <t>ПС 35/10  Троицкоросляйская</t>
  </si>
  <si>
    <t xml:space="preserve">Итого ПС 110 </t>
  </si>
  <si>
    <t>ПС 110/10  Малоталинская</t>
  </si>
  <si>
    <t xml:space="preserve">ПС 110/35/10  Комсомольская </t>
  </si>
  <si>
    <t xml:space="preserve">ПС 110/35/10  Промышленная </t>
  </si>
  <si>
    <t>ПС 110/35/10  Тамбовская № 6</t>
  </si>
  <si>
    <t>ПС 110/35/6  Рассказовская</t>
  </si>
  <si>
    <t>ПС 110/10  Телешовская</t>
  </si>
  <si>
    <t>ПС 110/6  Тамбовская № 5</t>
  </si>
  <si>
    <t>ПС 110/6  Тамбовская № 3</t>
  </si>
  <si>
    <t>ПС 110/6  Тамбовская № 8</t>
  </si>
  <si>
    <t>ПС 110/10  Н. Лядинская</t>
  </si>
  <si>
    <t>ПС 110/35/10  Сампурская</t>
  </si>
  <si>
    <t>ПС 110/10  Спасская</t>
  </si>
  <si>
    <t>ПС 110/27,5/6/10  Первомайская</t>
  </si>
  <si>
    <t>ПС 110/35/10  Никифоровская</t>
  </si>
  <si>
    <t xml:space="preserve">ПС 110/35/10  Староюрьевская  </t>
  </si>
  <si>
    <t>ПС 110/35/10  Хмелевская</t>
  </si>
  <si>
    <t>ПС 110/35/10  Хоботовская</t>
  </si>
  <si>
    <t>ПС 110/10  Н.Сеславинская</t>
  </si>
  <si>
    <t>ПС 110/10  Новоархангельская</t>
  </si>
  <si>
    <t>ПС 110/35/10  Мордовская</t>
  </si>
  <si>
    <t>ПС 110/35/10  Богдановская</t>
  </si>
  <si>
    <t>ПС 110/35/10  Жердевская</t>
  </si>
  <si>
    <t>ПС 110/10  М. Зверяевская</t>
  </si>
  <si>
    <t>ПС 110/35/10  Ржаксинская</t>
  </si>
  <si>
    <t>ПС 110/35/10  Мучкапская</t>
  </si>
  <si>
    <t>ПС 110/35/10  М.Горьковская</t>
  </si>
  <si>
    <t>ПС 110/35/10  Уваровская</t>
  </si>
  <si>
    <t>ПС 110/10  М.Алабушская</t>
  </si>
  <si>
    <t>ПС 110/35/10  Павловская</t>
  </si>
  <si>
    <t>ПС 110/35/10  Токаревская</t>
  </si>
  <si>
    <t>ПС 110/35/10  Ковыльская</t>
  </si>
  <si>
    <t>ПС 110/35/10  Инжавинская</t>
  </si>
  <si>
    <t>ПС 110/35/10  Уметская</t>
  </si>
  <si>
    <t>ПС 110/35/10  Кирсановская</t>
  </si>
  <si>
    <t>ПС 110/35/10  Сосновская</t>
  </si>
  <si>
    <t>ПС 35/10  Устьинская</t>
  </si>
  <si>
    <t>ПС 35/10  Б. Избердеевская</t>
  </si>
  <si>
    <t>ПС 110/10  Богдановская</t>
  </si>
  <si>
    <t>ПС 110/35/10  Промышленная</t>
  </si>
  <si>
    <t xml:space="preserve">ПС 35/10  Степная
</t>
  </si>
  <si>
    <t xml:space="preserve"> ПС 35/10  Верхоценская
</t>
  </si>
  <si>
    <t>ПС 110/35/10  Комсомольская</t>
  </si>
  <si>
    <t>ПС 110/10   М. Талинская</t>
  </si>
  <si>
    <t>ПС 110/35/10  Тамбовская 6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</si>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</sst>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0"/>
    <numFmt numFmtId="165" formatCode="#,##0.000"/>
    <numFmt numFmtId="166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 applyFill="1"/>
    <xf numFmtId="0" fontId="9" fillId="0" borderId="0" xfId="0" applyFont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0" fillId="5" borderId="0" xfId="0" applyFont="1" applyFill="1"/>
    <xf numFmtId="0" fontId="0" fillId="5" borderId="0" xfId="0" applyFont="1" applyFill="1"/>
    <xf numFmtId="164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0" fillId="0" borderId="0" xfId="0" applyFont="1" applyFill="1"/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0" xfId="11" applyFont="1" applyAlignment="1">
      <alignment horizontal="center" vertical="center" wrapText="1"/>
    </xf>
    <xf numFmtId="0" fontId="11" fillId="0" borderId="1" xfId="11" applyFont="1" applyBorder="1" applyAlignment="1">
      <alignment horizontal="center" vertical="center"/>
    </xf>
    <xf numFmtId="0" fontId="11" fillId="0" borderId="0" xfId="11" applyFont="1" applyFill="1" applyAlignment="1">
      <alignment horizontal="center" vertical="center"/>
    </xf>
    <xf numFmtId="0" fontId="11" fillId="5" borderId="1" xfId="11" applyFont="1" applyFill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148" applyFont="1" applyFill="1" applyBorder="1" applyAlignment="1">
      <alignment horizontal="center" vertical="center" wrapText="1"/>
    </xf>
    <xf numFmtId="14" fontId="11" fillId="0" borderId="1" xfId="142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/>
    <xf numFmtId="166" fontId="11" fillId="0" borderId="1" xfId="0" applyNumberFormat="1" applyFont="1" applyFill="1" applyBorder="1" applyAlignment="1">
      <alignment horizontal="center" vertical="center" wrapText="1"/>
    </xf>
    <xf numFmtId="166" fontId="11" fillId="0" borderId="1" xfId="46" applyNumberFormat="1" applyFont="1" applyFill="1" applyBorder="1" applyAlignment="1">
      <alignment horizontal="center" vertical="center" wrapText="1"/>
    </xf>
    <xf numFmtId="166" fontId="11" fillId="0" borderId="1" xfId="145" applyNumberFormat="1" applyFont="1" applyFill="1" applyBorder="1" applyAlignment="1">
      <alignment horizontal="center" vertical="center" wrapText="1"/>
    </xf>
    <xf numFmtId="166" fontId="11" fillId="0" borderId="1" xfId="142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1" fillId="0" borderId="1" xfId="142" applyNumberFormat="1" applyFont="1" applyFill="1" applyBorder="1" applyAlignment="1">
      <alignment horizontal="center" vertical="center" wrapText="1"/>
    </xf>
    <xf numFmtId="165" fontId="11" fillId="0" borderId="1" xfId="145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wrapText="1"/>
    </xf>
    <xf numFmtId="166" fontId="9" fillId="0" borderId="0" xfId="0" applyNumberFormat="1" applyFont="1"/>
    <xf numFmtId="166" fontId="6" fillId="0" borderId="0" xfId="0" applyNumberFormat="1" applyFont="1"/>
    <xf numFmtId="166" fontId="14" fillId="2" borderId="2" xfId="0" applyNumberFormat="1" applyFont="1" applyFill="1" applyBorder="1" applyAlignment="1">
      <alignment horizontal="center" vertical="center" wrapText="1"/>
    </xf>
    <xf numFmtId="166" fontId="16" fillId="3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8" fillId="0" borderId="1" xfId="0" applyNumberFormat="1" applyFont="1" applyFill="1" applyBorder="1" applyAlignment="1">
      <alignment horizontal="center" vertical="center"/>
    </xf>
    <xf numFmtId="166" fontId="18" fillId="0" borderId="1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Alignment="1">
      <alignment horizontal="center" vertical="center"/>
    </xf>
    <xf numFmtId="166" fontId="11" fillId="5" borderId="1" xfId="0" applyNumberFormat="1" applyFont="1" applyFill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/>
    </xf>
    <xf numFmtId="166" fontId="18" fillId="0" borderId="1" xfId="146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18" fillId="0" borderId="1" xfId="145" applyNumberFormat="1" applyFont="1" applyFill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</cellXfs>
  <cellStyles count="150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50" xfId="147"/>
    <cellStyle name="Обычный 36" xfId="69"/>
    <cellStyle name="Обычный 37" xfId="70"/>
    <cellStyle name="Обычный 376" xfId="146"/>
    <cellStyle name="Обычный 38" xfId="71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86" xfId="149"/>
    <cellStyle name="Обычный 79" xfId="118"/>
    <cellStyle name="Обычный 791" xfId="145"/>
    <cellStyle name="Обычный 793" xfId="14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5</xdr:col>
          <xdr:colOff>819150</xdr:colOff>
          <xdr:row>1</xdr:row>
          <xdr:rowOff>190500</xdr:rowOff>
        </xdr:to>
        <xdr:pic>
          <xdr:nvPicPr>
            <xdr:cNvPr id="3239" name="Рисунок 1"/>
            <xdr:cNvPicPr>
              <a:picLocks noChangeAspect="1" noChangeArrowheads="1"/>
              <a:extLst>
                <a:ext uri="{84589F7E-364E-4C9E-8A38-B11213B215E9}">
                  <a14:cameraTool cellRange="#REF!" spid="_x0000_s32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24450" y="0"/>
              <a:ext cx="1819275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8"/>
  <sheetViews>
    <sheetView view="pageBreakPreview" zoomScaleNormal="100" zoomScaleSheetLayoutView="100" workbookViewId="0">
      <pane ySplit="6" topLeftCell="A112" activePane="bottomLeft" state="frozen"/>
      <selection pane="bottomLeft" activeCell="A131" sqref="A131"/>
    </sheetView>
  </sheetViews>
  <sheetFormatPr defaultRowHeight="15" x14ac:dyDescent="0.25"/>
  <cols>
    <col min="1" max="1" width="38.140625" customWidth="1"/>
    <col min="2" max="2" width="6.5703125" customWidth="1"/>
    <col min="3" max="3" width="35.28515625" customWidth="1"/>
    <col min="4" max="4" width="9.140625" customWidth="1"/>
    <col min="5" max="5" width="11.7109375" style="71" customWidth="1"/>
    <col min="6" max="6" width="9.140625" customWidth="1"/>
    <col min="7" max="7" width="10.140625" style="71" customWidth="1"/>
    <col min="9" max="9" width="10.85546875" style="71" customWidth="1"/>
    <col min="11" max="11" width="10.140625" style="71" customWidth="1"/>
  </cols>
  <sheetData>
    <row r="1" spans="1:12" x14ac:dyDescent="0.25">
      <c r="A1" s="6"/>
      <c r="B1" s="6"/>
      <c r="C1" s="6"/>
      <c r="D1" s="6"/>
      <c r="E1" s="60"/>
      <c r="F1" s="6"/>
      <c r="G1" s="60"/>
      <c r="H1" s="76" t="s">
        <v>13</v>
      </c>
      <c r="I1" s="76"/>
      <c r="J1" s="76"/>
      <c r="K1" s="76"/>
    </row>
    <row r="2" spans="1:12" x14ac:dyDescent="0.25">
      <c r="A2" s="80" t="s">
        <v>23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2" ht="15.75" thickBot="1" x14ac:dyDescent="0.3">
      <c r="A3" s="6"/>
      <c r="B3" s="6"/>
      <c r="C3" s="23"/>
      <c r="D3" s="23"/>
      <c r="E3" s="61"/>
      <c r="F3" s="23"/>
      <c r="G3" s="61"/>
      <c r="H3" s="23"/>
      <c r="I3" s="61"/>
      <c r="J3" s="23"/>
      <c r="K3" s="61"/>
    </row>
    <row r="4" spans="1:12" ht="15.75" customHeight="1" thickBot="1" x14ac:dyDescent="0.3">
      <c r="A4" s="77" t="s">
        <v>24</v>
      </c>
      <c r="B4" s="18"/>
      <c r="C4" s="77" t="s">
        <v>25</v>
      </c>
      <c r="D4" s="75" t="s">
        <v>2</v>
      </c>
      <c r="E4" s="75"/>
      <c r="F4" s="75" t="s">
        <v>3</v>
      </c>
      <c r="G4" s="75"/>
      <c r="H4" s="75" t="s">
        <v>4</v>
      </c>
      <c r="I4" s="79"/>
      <c r="J4" s="75" t="s">
        <v>5</v>
      </c>
      <c r="K4" s="75"/>
    </row>
    <row r="5" spans="1:12" ht="46.5" customHeight="1" thickBot="1" x14ac:dyDescent="0.3">
      <c r="A5" s="78"/>
      <c r="B5" s="19" t="s">
        <v>14</v>
      </c>
      <c r="C5" s="78"/>
      <c r="D5" s="75"/>
      <c r="E5" s="75"/>
      <c r="F5" s="75"/>
      <c r="G5" s="75"/>
      <c r="H5" s="75"/>
      <c r="I5" s="79"/>
      <c r="J5" s="75"/>
      <c r="K5" s="75"/>
    </row>
    <row r="6" spans="1:12" x14ac:dyDescent="0.25">
      <c r="A6" s="78"/>
      <c r="B6" s="19"/>
      <c r="C6" s="78"/>
      <c r="D6" s="20" t="s">
        <v>6</v>
      </c>
      <c r="E6" s="62" t="s">
        <v>7</v>
      </c>
      <c r="F6" s="20" t="s">
        <v>6</v>
      </c>
      <c r="G6" s="62" t="s">
        <v>7</v>
      </c>
      <c r="H6" s="20" t="s">
        <v>6</v>
      </c>
      <c r="I6" s="62" t="s">
        <v>7</v>
      </c>
      <c r="J6" s="20" t="s">
        <v>6</v>
      </c>
      <c r="K6" s="62" t="s">
        <v>7</v>
      </c>
    </row>
    <row r="7" spans="1:12" x14ac:dyDescent="0.25">
      <c r="A7" s="21"/>
      <c r="B7" s="21"/>
      <c r="C7" s="21" t="s">
        <v>26</v>
      </c>
      <c r="D7" s="22">
        <f>SUM(D8:D91)</f>
        <v>112</v>
      </c>
      <c r="E7" s="63">
        <f t="shared" ref="E7:K7" si="0">SUM(E8:E91)</f>
        <v>2.0180099999999976</v>
      </c>
      <c r="F7" s="22">
        <f t="shared" si="0"/>
        <v>86</v>
      </c>
      <c r="G7" s="63">
        <f t="shared" si="0"/>
        <v>0.92300000000000038</v>
      </c>
      <c r="H7" s="22">
        <f t="shared" si="0"/>
        <v>81</v>
      </c>
      <c r="I7" s="63">
        <f t="shared" si="0"/>
        <v>0.94180000000000019</v>
      </c>
      <c r="J7" s="22">
        <f t="shared" si="0"/>
        <v>12</v>
      </c>
      <c r="K7" s="63">
        <f t="shared" si="0"/>
        <v>0.35884000000000005</v>
      </c>
      <c r="L7" s="8"/>
    </row>
    <row r="8" spans="1:12" s="7" customFormat="1" ht="15.75" x14ac:dyDescent="0.25">
      <c r="A8" s="24" t="s">
        <v>22</v>
      </c>
      <c r="B8" s="25">
        <v>1</v>
      </c>
      <c r="C8" s="26" t="s">
        <v>27</v>
      </c>
      <c r="D8" s="27">
        <v>6</v>
      </c>
      <c r="E8" s="64">
        <v>9.0300000000000005E-2</v>
      </c>
      <c r="F8" s="27">
        <v>4</v>
      </c>
      <c r="G8" s="64">
        <v>7.4999999999999997E-2</v>
      </c>
      <c r="H8" s="27">
        <v>1</v>
      </c>
      <c r="I8" s="64">
        <v>1.4999999999999999E-2</v>
      </c>
      <c r="J8" s="27">
        <v>4</v>
      </c>
      <c r="K8" s="64">
        <v>5.8999999999999997E-2</v>
      </c>
    </row>
    <row r="9" spans="1:12" s="7" customFormat="1" ht="15.75" x14ac:dyDescent="0.25">
      <c r="A9" s="24" t="s">
        <v>22</v>
      </c>
      <c r="B9" s="25">
        <v>2</v>
      </c>
      <c r="C9" s="26" t="s">
        <v>28</v>
      </c>
      <c r="D9" s="27">
        <v>1</v>
      </c>
      <c r="E9" s="64">
        <v>5.0000000000000001E-3</v>
      </c>
      <c r="F9" s="27">
        <v>1</v>
      </c>
      <c r="G9" s="64">
        <v>5.0000000000000001E-3</v>
      </c>
      <c r="H9" s="27">
        <v>0</v>
      </c>
      <c r="I9" s="64">
        <v>0</v>
      </c>
      <c r="J9" s="27">
        <v>0</v>
      </c>
      <c r="K9" s="64">
        <v>0</v>
      </c>
    </row>
    <row r="10" spans="1:12" s="2" customFormat="1" ht="15.75" x14ac:dyDescent="0.25">
      <c r="A10" s="24" t="s">
        <v>22</v>
      </c>
      <c r="B10" s="25">
        <v>3</v>
      </c>
      <c r="C10" s="26" t="s">
        <v>29</v>
      </c>
      <c r="D10" s="27">
        <v>1</v>
      </c>
      <c r="E10" s="64">
        <v>7.0000000000000007E-2</v>
      </c>
      <c r="F10" s="27">
        <v>0</v>
      </c>
      <c r="G10" s="64">
        <v>0</v>
      </c>
      <c r="H10" s="27">
        <v>1</v>
      </c>
      <c r="I10" s="64">
        <v>5.0000000000000001E-3</v>
      </c>
      <c r="J10" s="27">
        <v>1</v>
      </c>
      <c r="K10" s="64">
        <v>7.0000000000000007E-2</v>
      </c>
    </row>
    <row r="11" spans="1:12" s="2" customFormat="1" ht="15.75" x14ac:dyDescent="0.25">
      <c r="A11" s="24" t="s">
        <v>22</v>
      </c>
      <c r="B11" s="25">
        <v>4</v>
      </c>
      <c r="C11" s="24" t="s">
        <v>30</v>
      </c>
      <c r="D11" s="27">
        <v>4</v>
      </c>
      <c r="E11" s="64">
        <v>7.1999999999999995E-2</v>
      </c>
      <c r="F11" s="27">
        <v>4</v>
      </c>
      <c r="G11" s="64">
        <v>7.1999999999999995E-2</v>
      </c>
      <c r="H11" s="27">
        <v>4</v>
      </c>
      <c r="I11" s="64">
        <v>4.4299999999999999E-2</v>
      </c>
      <c r="J11" s="27">
        <v>3</v>
      </c>
      <c r="K11" s="64">
        <v>7.5840000000000005E-2</v>
      </c>
    </row>
    <row r="12" spans="1:12" s="2" customFormat="1" ht="15.75" x14ac:dyDescent="0.25">
      <c r="A12" s="24" t="s">
        <v>22</v>
      </c>
      <c r="B12" s="25">
        <v>5</v>
      </c>
      <c r="C12" s="24" t="s">
        <v>31</v>
      </c>
      <c r="D12" s="27">
        <v>4</v>
      </c>
      <c r="E12" s="64">
        <v>0.36499999999999999</v>
      </c>
      <c r="F12" s="27">
        <v>3</v>
      </c>
      <c r="G12" s="64">
        <v>2.1499999999999998E-2</v>
      </c>
      <c r="H12" s="27">
        <v>1</v>
      </c>
      <c r="I12" s="64">
        <v>6.3E-3</v>
      </c>
      <c r="J12" s="27">
        <v>0</v>
      </c>
      <c r="K12" s="64">
        <v>0</v>
      </c>
    </row>
    <row r="13" spans="1:12" s="2" customFormat="1" ht="15.75" x14ac:dyDescent="0.25">
      <c r="A13" s="24" t="s">
        <v>22</v>
      </c>
      <c r="B13" s="25">
        <v>6</v>
      </c>
      <c r="C13" s="24" t="s">
        <v>32</v>
      </c>
      <c r="D13" s="27">
        <v>3</v>
      </c>
      <c r="E13" s="64">
        <v>4.4999999999999998E-2</v>
      </c>
      <c r="F13" s="27">
        <v>1</v>
      </c>
      <c r="G13" s="64">
        <v>1.4999999999999999E-2</v>
      </c>
      <c r="H13" s="27">
        <v>3</v>
      </c>
      <c r="I13" s="64">
        <v>4.4999999999999998E-2</v>
      </c>
      <c r="J13" s="27">
        <v>0</v>
      </c>
      <c r="K13" s="64">
        <v>0</v>
      </c>
    </row>
    <row r="14" spans="1:12" s="2" customFormat="1" ht="15.75" x14ac:dyDescent="0.25">
      <c r="A14" s="24" t="s">
        <v>22</v>
      </c>
      <c r="B14" s="25">
        <v>7</v>
      </c>
      <c r="C14" s="24" t="s">
        <v>33</v>
      </c>
      <c r="D14" s="27">
        <v>2</v>
      </c>
      <c r="E14" s="64">
        <v>0.35630000000000001</v>
      </c>
      <c r="F14" s="27">
        <v>1</v>
      </c>
      <c r="G14" s="64">
        <v>1.2E-2</v>
      </c>
      <c r="H14" s="27">
        <v>0</v>
      </c>
      <c r="I14" s="64">
        <v>0</v>
      </c>
      <c r="J14" s="27">
        <v>0</v>
      </c>
      <c r="K14" s="64">
        <v>0</v>
      </c>
    </row>
    <row r="15" spans="1:12" s="2" customFormat="1" ht="15.75" x14ac:dyDescent="0.25">
      <c r="A15" s="24" t="s">
        <v>22</v>
      </c>
      <c r="B15" s="25">
        <v>8</v>
      </c>
      <c r="C15" s="28" t="s">
        <v>34</v>
      </c>
      <c r="D15" s="27">
        <v>1</v>
      </c>
      <c r="E15" s="64">
        <v>1.2999999999999999E-2</v>
      </c>
      <c r="F15" s="27">
        <v>1</v>
      </c>
      <c r="G15" s="64">
        <v>1.2999999999999999E-2</v>
      </c>
      <c r="H15" s="27">
        <v>0</v>
      </c>
      <c r="I15" s="64">
        <v>0</v>
      </c>
      <c r="J15" s="27">
        <v>0</v>
      </c>
      <c r="K15" s="64">
        <v>0</v>
      </c>
    </row>
    <row r="16" spans="1:12" s="2" customFormat="1" ht="15.75" x14ac:dyDescent="0.25">
      <c r="A16" s="24" t="s">
        <v>22</v>
      </c>
      <c r="B16" s="25">
        <v>9</v>
      </c>
      <c r="C16" s="28" t="s">
        <v>35</v>
      </c>
      <c r="D16" s="27">
        <v>7</v>
      </c>
      <c r="E16" s="64">
        <v>5.9299999999999999E-2</v>
      </c>
      <c r="F16" s="27">
        <v>9</v>
      </c>
      <c r="G16" s="64">
        <v>7.7600000000000002E-2</v>
      </c>
      <c r="H16" s="27">
        <v>2</v>
      </c>
      <c r="I16" s="64">
        <v>2.5000000000000001E-2</v>
      </c>
      <c r="J16" s="27">
        <v>0</v>
      </c>
      <c r="K16" s="64">
        <v>0</v>
      </c>
    </row>
    <row r="17" spans="1:11" s="2" customFormat="1" ht="15.75" x14ac:dyDescent="0.25">
      <c r="A17" s="24" t="s">
        <v>22</v>
      </c>
      <c r="B17" s="25">
        <v>10</v>
      </c>
      <c r="C17" s="28" t="s">
        <v>36</v>
      </c>
      <c r="D17" s="27">
        <v>1</v>
      </c>
      <c r="E17" s="64">
        <v>5.0000000000000001E-3</v>
      </c>
      <c r="F17" s="27">
        <v>0</v>
      </c>
      <c r="G17" s="64">
        <v>0</v>
      </c>
      <c r="H17" s="27">
        <v>0</v>
      </c>
      <c r="I17" s="64">
        <v>0</v>
      </c>
      <c r="J17" s="27">
        <v>0</v>
      </c>
      <c r="K17" s="64">
        <v>0</v>
      </c>
    </row>
    <row r="18" spans="1:11" s="2" customFormat="1" ht="15.75" x14ac:dyDescent="0.25">
      <c r="A18" s="24" t="s">
        <v>22</v>
      </c>
      <c r="B18" s="25">
        <v>11</v>
      </c>
      <c r="C18" s="28" t="s">
        <v>37</v>
      </c>
      <c r="D18" s="27">
        <v>4</v>
      </c>
      <c r="E18" s="64">
        <v>3.9300000000000002E-2</v>
      </c>
      <c r="F18" s="27">
        <v>3</v>
      </c>
      <c r="G18" s="64">
        <v>2.93E-2</v>
      </c>
      <c r="H18" s="27">
        <v>2</v>
      </c>
      <c r="I18" s="64">
        <v>2.4E-2</v>
      </c>
      <c r="J18" s="27">
        <v>0</v>
      </c>
      <c r="K18" s="64">
        <v>0</v>
      </c>
    </row>
    <row r="19" spans="1:11" s="2" customFormat="1" ht="15.75" x14ac:dyDescent="0.25">
      <c r="A19" s="24" t="s">
        <v>22</v>
      </c>
      <c r="B19" s="25">
        <v>12</v>
      </c>
      <c r="C19" s="28" t="s">
        <v>38</v>
      </c>
      <c r="D19" s="27">
        <v>4</v>
      </c>
      <c r="E19" s="64">
        <v>0.04</v>
      </c>
      <c r="F19" s="27">
        <v>2</v>
      </c>
      <c r="G19" s="64">
        <v>0.02</v>
      </c>
      <c r="H19" s="27">
        <v>2</v>
      </c>
      <c r="I19" s="64">
        <v>1.3299999999999999E-2</v>
      </c>
      <c r="J19" s="27">
        <v>0</v>
      </c>
      <c r="K19" s="64">
        <v>0</v>
      </c>
    </row>
    <row r="20" spans="1:11" s="2" customFormat="1" ht="15.75" x14ac:dyDescent="0.25">
      <c r="A20" s="24" t="s">
        <v>22</v>
      </c>
      <c r="B20" s="25">
        <v>13</v>
      </c>
      <c r="C20" s="28" t="s">
        <v>39</v>
      </c>
      <c r="D20" s="27">
        <v>0</v>
      </c>
      <c r="E20" s="64">
        <v>0</v>
      </c>
      <c r="F20" s="27">
        <v>1</v>
      </c>
      <c r="G20" s="64">
        <v>5.0000000000000001E-3</v>
      </c>
      <c r="H20" s="27">
        <v>0</v>
      </c>
      <c r="I20" s="64">
        <v>0</v>
      </c>
      <c r="J20" s="27">
        <v>0</v>
      </c>
      <c r="K20" s="64">
        <v>0</v>
      </c>
    </row>
    <row r="21" spans="1:11" s="2" customFormat="1" ht="15.75" x14ac:dyDescent="0.25">
      <c r="A21" s="24" t="s">
        <v>22</v>
      </c>
      <c r="B21" s="25">
        <v>14</v>
      </c>
      <c r="C21" s="28" t="s">
        <v>40</v>
      </c>
      <c r="D21" s="27">
        <v>1</v>
      </c>
      <c r="E21" s="64">
        <v>6.3E-3</v>
      </c>
      <c r="F21" s="27">
        <v>2</v>
      </c>
      <c r="G21" s="64">
        <v>1.26E-2</v>
      </c>
      <c r="H21" s="27">
        <v>1</v>
      </c>
      <c r="I21" s="64">
        <v>5.0000000000000001E-3</v>
      </c>
      <c r="J21" s="27">
        <v>0</v>
      </c>
      <c r="K21" s="64">
        <v>0</v>
      </c>
    </row>
    <row r="22" spans="1:11" s="2" customFormat="1" ht="15.75" x14ac:dyDescent="0.25">
      <c r="A22" s="24" t="s">
        <v>22</v>
      </c>
      <c r="B22" s="25">
        <v>15</v>
      </c>
      <c r="C22" s="28" t="s">
        <v>41</v>
      </c>
      <c r="D22" s="27">
        <v>1</v>
      </c>
      <c r="E22" s="64">
        <v>5.0000000000000001E-3</v>
      </c>
      <c r="F22" s="27">
        <v>0</v>
      </c>
      <c r="G22" s="64">
        <v>0</v>
      </c>
      <c r="H22" s="27">
        <v>0</v>
      </c>
      <c r="I22" s="64">
        <v>0</v>
      </c>
      <c r="J22" s="27">
        <v>0</v>
      </c>
      <c r="K22" s="64">
        <v>0</v>
      </c>
    </row>
    <row r="23" spans="1:11" ht="15.75" x14ac:dyDescent="0.25">
      <c r="A23" s="24" t="s">
        <v>22</v>
      </c>
      <c r="B23" s="25">
        <v>16</v>
      </c>
      <c r="C23" s="28" t="s">
        <v>42</v>
      </c>
      <c r="D23" s="27">
        <v>0</v>
      </c>
      <c r="E23" s="64">
        <v>0</v>
      </c>
      <c r="F23" s="27">
        <v>1</v>
      </c>
      <c r="G23" s="64">
        <v>5.0000000000000001E-3</v>
      </c>
      <c r="H23" s="27">
        <v>0</v>
      </c>
      <c r="I23" s="64">
        <v>0</v>
      </c>
      <c r="J23" s="27">
        <v>0</v>
      </c>
      <c r="K23" s="64">
        <v>0</v>
      </c>
    </row>
    <row r="24" spans="1:11" s="2" customFormat="1" ht="15.75" x14ac:dyDescent="0.25">
      <c r="A24" s="24" t="s">
        <v>22</v>
      </c>
      <c r="B24" s="25">
        <v>17</v>
      </c>
      <c r="C24" s="28" t="s">
        <v>43</v>
      </c>
      <c r="D24" s="27">
        <v>2</v>
      </c>
      <c r="E24" s="64">
        <v>1.4760000000000001E-2</v>
      </c>
      <c r="F24" s="27">
        <v>0</v>
      </c>
      <c r="G24" s="64">
        <v>0</v>
      </c>
      <c r="H24" s="27">
        <v>0</v>
      </c>
      <c r="I24" s="64">
        <v>0</v>
      </c>
      <c r="J24" s="27">
        <v>0</v>
      </c>
      <c r="K24" s="64">
        <v>0</v>
      </c>
    </row>
    <row r="25" spans="1:11" s="2" customFormat="1" ht="15.75" x14ac:dyDescent="0.25">
      <c r="A25" s="24" t="s">
        <v>22</v>
      </c>
      <c r="B25" s="25">
        <v>18</v>
      </c>
      <c r="C25" s="24" t="s">
        <v>44</v>
      </c>
      <c r="D25" s="28">
        <v>0</v>
      </c>
      <c r="E25" s="65">
        <v>0</v>
      </c>
      <c r="F25" s="28">
        <v>0</v>
      </c>
      <c r="G25" s="65">
        <v>0</v>
      </c>
      <c r="H25" s="28">
        <v>2</v>
      </c>
      <c r="I25" s="65">
        <v>0.01</v>
      </c>
      <c r="J25" s="28">
        <v>0</v>
      </c>
      <c r="K25" s="65">
        <v>0</v>
      </c>
    </row>
    <row r="26" spans="1:11" s="2" customFormat="1" ht="15.75" x14ac:dyDescent="0.25">
      <c r="A26" s="24" t="s">
        <v>22</v>
      </c>
      <c r="B26" s="25">
        <v>19</v>
      </c>
      <c r="C26" s="24" t="s">
        <v>45</v>
      </c>
      <c r="D26" s="28">
        <v>0</v>
      </c>
      <c r="E26" s="65">
        <v>0</v>
      </c>
      <c r="F26" s="28">
        <v>0</v>
      </c>
      <c r="G26" s="65">
        <v>0</v>
      </c>
      <c r="H26" s="28">
        <v>1</v>
      </c>
      <c r="I26" s="65">
        <v>6.3E-3</v>
      </c>
      <c r="J26" s="28">
        <v>0</v>
      </c>
      <c r="K26" s="65">
        <v>0</v>
      </c>
    </row>
    <row r="27" spans="1:11" s="2" customFormat="1" ht="15.75" x14ac:dyDescent="0.25">
      <c r="A27" s="24" t="s">
        <v>22</v>
      </c>
      <c r="B27" s="25">
        <v>20</v>
      </c>
      <c r="C27" s="29" t="s">
        <v>46</v>
      </c>
      <c r="D27" s="28">
        <v>6</v>
      </c>
      <c r="E27" s="66">
        <v>3.6999999999999998E-2</v>
      </c>
      <c r="F27" s="30">
        <v>4</v>
      </c>
      <c r="G27" s="66">
        <v>0.02</v>
      </c>
      <c r="H27" s="28">
        <v>4</v>
      </c>
      <c r="I27" s="52">
        <v>3.5999999999999997E-2</v>
      </c>
      <c r="J27" s="28">
        <v>0</v>
      </c>
      <c r="K27" s="52">
        <v>0</v>
      </c>
    </row>
    <row r="28" spans="1:11" s="2" customFormat="1" ht="15.75" x14ac:dyDescent="0.25">
      <c r="A28" s="24" t="s">
        <v>22</v>
      </c>
      <c r="B28" s="25">
        <v>21</v>
      </c>
      <c r="C28" s="27" t="s">
        <v>47</v>
      </c>
      <c r="D28" s="30">
        <v>7</v>
      </c>
      <c r="E28" s="66">
        <v>4.725E-2</v>
      </c>
      <c r="F28" s="30">
        <v>6</v>
      </c>
      <c r="G28" s="66">
        <v>0.04</v>
      </c>
      <c r="H28" s="28">
        <v>6</v>
      </c>
      <c r="I28" s="52">
        <v>9.9000000000000005E-2</v>
      </c>
      <c r="J28" s="28">
        <v>0</v>
      </c>
      <c r="K28" s="65">
        <v>0</v>
      </c>
    </row>
    <row r="29" spans="1:11" s="9" customFormat="1" ht="15.75" x14ac:dyDescent="0.2">
      <c r="A29" s="24" t="s">
        <v>22</v>
      </c>
      <c r="B29" s="25">
        <v>22</v>
      </c>
      <c r="C29" s="29" t="s">
        <v>48</v>
      </c>
      <c r="D29" s="28">
        <v>7</v>
      </c>
      <c r="E29" s="52">
        <v>3.5000000000000003E-2</v>
      </c>
      <c r="F29" s="28">
        <v>1</v>
      </c>
      <c r="G29" s="72">
        <v>5.0000000000000001E-3</v>
      </c>
      <c r="H29" s="28">
        <v>2</v>
      </c>
      <c r="I29" s="52">
        <v>0.01</v>
      </c>
      <c r="J29" s="28">
        <v>0</v>
      </c>
      <c r="K29" s="65">
        <v>0</v>
      </c>
    </row>
    <row r="30" spans="1:11" s="4" customFormat="1" ht="15.75" x14ac:dyDescent="0.25">
      <c r="A30" s="24" t="s">
        <v>22</v>
      </c>
      <c r="B30" s="25">
        <v>23</v>
      </c>
      <c r="C30" s="31" t="s">
        <v>49</v>
      </c>
      <c r="D30" s="28">
        <v>0</v>
      </c>
      <c r="E30" s="66">
        <v>0</v>
      </c>
      <c r="F30" s="28">
        <v>1</v>
      </c>
      <c r="G30" s="72">
        <v>5.0000000000000001E-3</v>
      </c>
      <c r="H30" s="28">
        <v>1</v>
      </c>
      <c r="I30" s="74">
        <v>5.0000000000000001E-3</v>
      </c>
      <c r="J30" s="28">
        <v>0</v>
      </c>
      <c r="K30" s="65">
        <v>0</v>
      </c>
    </row>
    <row r="31" spans="1:11" s="2" customFormat="1" ht="15.75" x14ac:dyDescent="0.25">
      <c r="A31" s="24" t="s">
        <v>22</v>
      </c>
      <c r="B31" s="25">
        <v>24</v>
      </c>
      <c r="C31" s="29" t="s">
        <v>50</v>
      </c>
      <c r="D31" s="28">
        <v>0</v>
      </c>
      <c r="E31" s="65">
        <v>0</v>
      </c>
      <c r="F31" s="28">
        <v>2</v>
      </c>
      <c r="G31" s="52">
        <v>0.01</v>
      </c>
      <c r="H31" s="28">
        <v>3</v>
      </c>
      <c r="I31" s="52">
        <v>2.5000000000000001E-2</v>
      </c>
      <c r="J31" s="28">
        <v>0</v>
      </c>
      <c r="K31" s="65">
        <v>0</v>
      </c>
    </row>
    <row r="32" spans="1:11" s="2" customFormat="1" ht="15.75" x14ac:dyDescent="0.25">
      <c r="A32" s="24" t="s">
        <v>22</v>
      </c>
      <c r="B32" s="25">
        <v>25</v>
      </c>
      <c r="C32" s="29" t="s">
        <v>51</v>
      </c>
      <c r="D32" s="28">
        <v>2</v>
      </c>
      <c r="E32" s="52">
        <v>0.02</v>
      </c>
      <c r="F32" s="28">
        <v>0</v>
      </c>
      <c r="G32" s="65">
        <v>0</v>
      </c>
      <c r="H32" s="28">
        <v>1</v>
      </c>
      <c r="I32" s="52">
        <v>7.0000000000000001E-3</v>
      </c>
      <c r="J32" s="28">
        <v>0</v>
      </c>
      <c r="K32" s="65">
        <v>0</v>
      </c>
    </row>
    <row r="33" spans="1:12" s="2" customFormat="1" ht="15.75" x14ac:dyDescent="0.25">
      <c r="A33" s="24" t="s">
        <v>22</v>
      </c>
      <c r="B33" s="25">
        <v>26</v>
      </c>
      <c r="C33" s="29" t="s">
        <v>52</v>
      </c>
      <c r="D33" s="28">
        <v>0</v>
      </c>
      <c r="E33" s="65">
        <v>0</v>
      </c>
      <c r="F33" s="28">
        <v>0</v>
      </c>
      <c r="G33" s="65">
        <v>0</v>
      </c>
      <c r="H33" s="28">
        <v>2</v>
      </c>
      <c r="I33" s="65">
        <v>0.01</v>
      </c>
      <c r="J33" s="28">
        <v>0</v>
      </c>
      <c r="K33" s="66">
        <v>0</v>
      </c>
    </row>
    <row r="34" spans="1:12" s="2" customFormat="1" ht="15.75" x14ac:dyDescent="0.25">
      <c r="A34" s="24" t="s">
        <v>22</v>
      </c>
      <c r="B34" s="25">
        <v>27</v>
      </c>
      <c r="C34" s="29" t="s">
        <v>53</v>
      </c>
      <c r="D34" s="28">
        <v>0</v>
      </c>
      <c r="E34" s="65">
        <v>0</v>
      </c>
      <c r="F34" s="28">
        <v>0</v>
      </c>
      <c r="G34" s="65">
        <v>0</v>
      </c>
      <c r="H34" s="28">
        <v>0</v>
      </c>
      <c r="I34" s="52">
        <v>0</v>
      </c>
      <c r="J34" s="28">
        <v>0</v>
      </c>
      <c r="K34" s="65">
        <v>0</v>
      </c>
    </row>
    <row r="35" spans="1:12" s="2" customFormat="1" ht="15.75" x14ac:dyDescent="0.25">
      <c r="A35" s="24" t="s">
        <v>22</v>
      </c>
      <c r="B35" s="25">
        <v>28</v>
      </c>
      <c r="C35" s="29" t="s">
        <v>54</v>
      </c>
      <c r="D35" s="28">
        <v>0</v>
      </c>
      <c r="E35" s="65">
        <v>0</v>
      </c>
      <c r="F35" s="28">
        <v>0</v>
      </c>
      <c r="G35" s="65">
        <v>0</v>
      </c>
      <c r="H35" s="28">
        <v>1</v>
      </c>
      <c r="I35" s="74">
        <v>1.2E-2</v>
      </c>
      <c r="J35" s="28">
        <v>0</v>
      </c>
      <c r="K35" s="52">
        <v>0</v>
      </c>
    </row>
    <row r="36" spans="1:12" s="2" customFormat="1" ht="15.75" x14ac:dyDescent="0.25">
      <c r="A36" s="24" t="s">
        <v>22</v>
      </c>
      <c r="B36" s="25">
        <v>29</v>
      </c>
      <c r="C36" s="27" t="s">
        <v>55</v>
      </c>
      <c r="D36" s="28">
        <v>0</v>
      </c>
      <c r="E36" s="65">
        <v>0</v>
      </c>
      <c r="F36" s="28">
        <v>0</v>
      </c>
      <c r="G36" s="65">
        <v>0</v>
      </c>
      <c r="H36" s="28">
        <v>1</v>
      </c>
      <c r="I36" s="52">
        <v>1.4999999999999999E-2</v>
      </c>
      <c r="J36" s="28">
        <v>0</v>
      </c>
      <c r="K36" s="65">
        <v>0</v>
      </c>
    </row>
    <row r="37" spans="1:12" s="2" customFormat="1" ht="15.75" x14ac:dyDescent="0.25">
      <c r="A37" s="24" t="s">
        <v>22</v>
      </c>
      <c r="B37" s="25">
        <v>30</v>
      </c>
      <c r="C37" s="27" t="s">
        <v>56</v>
      </c>
      <c r="D37" s="28">
        <v>3</v>
      </c>
      <c r="E37" s="66">
        <v>2.5000000000000001E-2</v>
      </c>
      <c r="F37" s="28">
        <v>2</v>
      </c>
      <c r="G37" s="65">
        <v>0.01</v>
      </c>
      <c r="H37" s="28">
        <v>2</v>
      </c>
      <c r="I37" s="52">
        <v>1.2E-2</v>
      </c>
      <c r="J37" s="28">
        <v>0</v>
      </c>
      <c r="K37" s="66">
        <v>0</v>
      </c>
    </row>
    <row r="38" spans="1:12" s="2" customFormat="1" ht="15.75" x14ac:dyDescent="0.25">
      <c r="A38" s="24" t="s">
        <v>22</v>
      </c>
      <c r="B38" s="25">
        <v>31</v>
      </c>
      <c r="C38" s="27" t="s">
        <v>57</v>
      </c>
      <c r="D38" s="28">
        <v>0</v>
      </c>
      <c r="E38" s="66">
        <v>0</v>
      </c>
      <c r="F38" s="28">
        <v>0</v>
      </c>
      <c r="G38" s="73">
        <v>0</v>
      </c>
      <c r="H38" s="28">
        <v>0</v>
      </c>
      <c r="I38" s="52">
        <v>0</v>
      </c>
      <c r="J38" s="28">
        <v>0</v>
      </c>
      <c r="K38" s="66">
        <v>0</v>
      </c>
    </row>
    <row r="39" spans="1:12" s="2" customFormat="1" ht="15.75" x14ac:dyDescent="0.25">
      <c r="A39" s="24" t="s">
        <v>22</v>
      </c>
      <c r="B39" s="25">
        <v>32</v>
      </c>
      <c r="C39" s="29" t="s">
        <v>58</v>
      </c>
      <c r="D39" s="28">
        <v>3</v>
      </c>
      <c r="E39" s="66">
        <v>2.9000000000000001E-2</v>
      </c>
      <c r="F39" s="28">
        <v>1</v>
      </c>
      <c r="G39" s="72">
        <v>0.01</v>
      </c>
      <c r="H39" s="28">
        <v>0</v>
      </c>
      <c r="I39" s="52">
        <v>0</v>
      </c>
      <c r="J39" s="28">
        <v>0</v>
      </c>
      <c r="K39" s="65">
        <v>0</v>
      </c>
    </row>
    <row r="40" spans="1:12" s="2" customFormat="1" ht="15.75" x14ac:dyDescent="0.25">
      <c r="A40" s="24" t="s">
        <v>22</v>
      </c>
      <c r="B40" s="25">
        <v>33</v>
      </c>
      <c r="C40" s="29" t="s">
        <v>59</v>
      </c>
      <c r="D40" s="28">
        <v>1</v>
      </c>
      <c r="E40" s="66">
        <v>6.0000000000000001E-3</v>
      </c>
      <c r="F40" s="28">
        <v>0</v>
      </c>
      <c r="G40" s="65">
        <v>0</v>
      </c>
      <c r="H40" s="28">
        <v>0</v>
      </c>
      <c r="I40" s="65">
        <v>0</v>
      </c>
      <c r="J40" s="28">
        <v>0</v>
      </c>
      <c r="K40" s="65">
        <v>0</v>
      </c>
    </row>
    <row r="41" spans="1:12" s="2" customFormat="1" ht="15.75" x14ac:dyDescent="0.25">
      <c r="A41" s="24" t="s">
        <v>22</v>
      </c>
      <c r="B41" s="25">
        <v>34</v>
      </c>
      <c r="C41" s="27" t="s">
        <v>60</v>
      </c>
      <c r="D41" s="28">
        <v>1</v>
      </c>
      <c r="E41" s="65">
        <v>1.2E-2</v>
      </c>
      <c r="F41" s="28">
        <v>1</v>
      </c>
      <c r="G41" s="72">
        <v>1.2E-2</v>
      </c>
      <c r="H41" s="28">
        <v>1</v>
      </c>
      <c r="I41" s="52">
        <v>5.0000000000000001E-3</v>
      </c>
      <c r="J41" s="28">
        <v>0</v>
      </c>
      <c r="K41" s="65">
        <v>0</v>
      </c>
    </row>
    <row r="42" spans="1:12" s="2" customFormat="1" ht="15.75" x14ac:dyDescent="0.25">
      <c r="A42" s="24" t="s">
        <v>22</v>
      </c>
      <c r="B42" s="25">
        <v>35</v>
      </c>
      <c r="C42" s="29" t="s">
        <v>61</v>
      </c>
      <c r="D42" s="28">
        <v>1</v>
      </c>
      <c r="E42" s="66">
        <v>5.0000000000000001E-3</v>
      </c>
      <c r="F42" s="28">
        <v>0</v>
      </c>
      <c r="G42" s="65">
        <v>0</v>
      </c>
      <c r="H42" s="28">
        <v>0</v>
      </c>
      <c r="I42" s="65">
        <v>0</v>
      </c>
      <c r="J42" s="28">
        <v>0</v>
      </c>
      <c r="K42" s="65">
        <v>0</v>
      </c>
    </row>
    <row r="43" spans="1:12" s="2" customFormat="1" ht="15.75" x14ac:dyDescent="0.25">
      <c r="A43" s="24" t="s">
        <v>22</v>
      </c>
      <c r="B43" s="25">
        <v>36</v>
      </c>
      <c r="C43" s="27" t="s">
        <v>62</v>
      </c>
      <c r="D43" s="28">
        <v>2</v>
      </c>
      <c r="E43" s="65">
        <v>1.4999999999999999E-2</v>
      </c>
      <c r="F43" s="28">
        <v>0</v>
      </c>
      <c r="G43" s="65">
        <v>0</v>
      </c>
      <c r="H43" s="28">
        <v>0</v>
      </c>
      <c r="I43" s="65">
        <v>0</v>
      </c>
      <c r="J43" s="28">
        <v>0</v>
      </c>
      <c r="K43" s="65">
        <v>0</v>
      </c>
    </row>
    <row r="44" spans="1:12" s="2" customFormat="1" ht="15.75" x14ac:dyDescent="0.25">
      <c r="A44" s="24" t="s">
        <v>22</v>
      </c>
      <c r="B44" s="25">
        <v>37</v>
      </c>
      <c r="C44" s="29" t="s">
        <v>63</v>
      </c>
      <c r="D44" s="28">
        <v>2</v>
      </c>
      <c r="E44" s="66">
        <v>0.01</v>
      </c>
      <c r="F44" s="28">
        <v>2</v>
      </c>
      <c r="G44" s="52">
        <v>2.7E-2</v>
      </c>
      <c r="H44" s="28">
        <v>1</v>
      </c>
      <c r="I44" s="74">
        <v>0.03</v>
      </c>
      <c r="J44" s="28">
        <v>0</v>
      </c>
      <c r="K44" s="52">
        <v>0</v>
      </c>
    </row>
    <row r="45" spans="1:12" s="2" customFormat="1" ht="15.75" x14ac:dyDescent="0.25">
      <c r="A45" s="24" t="s">
        <v>22</v>
      </c>
      <c r="B45" s="25">
        <v>38</v>
      </c>
      <c r="C45" s="31" t="s">
        <v>64</v>
      </c>
      <c r="D45" s="28">
        <v>1</v>
      </c>
      <c r="E45" s="67">
        <v>5.0000000000000001E-3</v>
      </c>
      <c r="F45" s="28">
        <v>0</v>
      </c>
      <c r="G45" s="52">
        <v>0</v>
      </c>
      <c r="H45" s="28">
        <v>1</v>
      </c>
      <c r="I45" s="52">
        <v>0.08</v>
      </c>
      <c r="J45" s="28">
        <v>0</v>
      </c>
      <c r="K45" s="65">
        <v>0</v>
      </c>
    </row>
    <row r="46" spans="1:12" s="2" customFormat="1" ht="15.75" x14ac:dyDescent="0.25">
      <c r="A46" s="24" t="s">
        <v>22</v>
      </c>
      <c r="B46" s="25">
        <v>39</v>
      </c>
      <c r="C46" s="29" t="s">
        <v>65</v>
      </c>
      <c r="D46" s="28">
        <v>2</v>
      </c>
      <c r="E46" s="66">
        <v>2.3E-2</v>
      </c>
      <c r="F46" s="28">
        <v>1</v>
      </c>
      <c r="G46" s="73">
        <v>8.0000000000000002E-3</v>
      </c>
      <c r="H46" s="28">
        <v>3</v>
      </c>
      <c r="I46" s="65">
        <v>1.7000000000000001E-2</v>
      </c>
      <c r="J46" s="28">
        <v>0</v>
      </c>
      <c r="K46" s="65">
        <v>0</v>
      </c>
    </row>
    <row r="47" spans="1:12" s="12" customFormat="1" ht="15.75" x14ac:dyDescent="0.25">
      <c r="A47" s="24" t="s">
        <v>22</v>
      </c>
      <c r="B47" s="25">
        <v>40</v>
      </c>
      <c r="C47" s="32" t="s">
        <v>66</v>
      </c>
      <c r="D47" s="33">
        <v>1</v>
      </c>
      <c r="E47" s="68">
        <v>1.4999999999999999E-2</v>
      </c>
      <c r="F47" s="33">
        <v>0</v>
      </c>
      <c r="G47" s="68">
        <v>0</v>
      </c>
      <c r="H47" s="33">
        <v>0</v>
      </c>
      <c r="I47" s="68">
        <v>0</v>
      </c>
      <c r="J47" s="33">
        <v>0</v>
      </c>
      <c r="K47" s="68">
        <v>0</v>
      </c>
      <c r="L47" s="11"/>
    </row>
    <row r="48" spans="1:12" s="12" customFormat="1" ht="15.75" x14ac:dyDescent="0.25">
      <c r="A48" s="24" t="s">
        <v>22</v>
      </c>
      <c r="B48" s="25">
        <v>41</v>
      </c>
      <c r="C48" s="32" t="s">
        <v>67</v>
      </c>
      <c r="D48" s="33">
        <v>1</v>
      </c>
      <c r="E48" s="68">
        <v>0.01</v>
      </c>
      <c r="F48" s="33">
        <v>0</v>
      </c>
      <c r="G48" s="68">
        <v>0</v>
      </c>
      <c r="H48" s="33">
        <v>0</v>
      </c>
      <c r="I48" s="68">
        <v>0</v>
      </c>
      <c r="J48" s="33">
        <v>0</v>
      </c>
      <c r="K48" s="68">
        <v>0</v>
      </c>
      <c r="L48" s="11"/>
    </row>
    <row r="49" spans="1:12" s="12" customFormat="1" ht="15.75" x14ac:dyDescent="0.25">
      <c r="A49" s="24" t="s">
        <v>22</v>
      </c>
      <c r="B49" s="25">
        <v>42</v>
      </c>
      <c r="C49" s="32" t="s">
        <v>68</v>
      </c>
      <c r="D49" s="33">
        <v>1</v>
      </c>
      <c r="E49" s="68">
        <v>5.0000000000000001E-3</v>
      </c>
      <c r="F49" s="33">
        <v>0</v>
      </c>
      <c r="G49" s="68">
        <v>0</v>
      </c>
      <c r="H49" s="33">
        <v>0</v>
      </c>
      <c r="I49" s="68">
        <v>0</v>
      </c>
      <c r="J49" s="33">
        <v>0</v>
      </c>
      <c r="K49" s="68">
        <v>0</v>
      </c>
      <c r="L49" s="11"/>
    </row>
    <row r="50" spans="1:12" s="12" customFormat="1" ht="15.75" x14ac:dyDescent="0.25">
      <c r="A50" s="24" t="s">
        <v>22</v>
      </c>
      <c r="B50" s="25">
        <v>43</v>
      </c>
      <c r="C50" s="32" t="s">
        <v>69</v>
      </c>
      <c r="D50" s="33">
        <v>1</v>
      </c>
      <c r="E50" s="68">
        <v>3.2000000000000001E-2</v>
      </c>
      <c r="F50" s="33">
        <v>1</v>
      </c>
      <c r="G50" s="68">
        <v>0.01</v>
      </c>
      <c r="H50" s="33">
        <v>1</v>
      </c>
      <c r="I50" s="68">
        <v>0.01</v>
      </c>
      <c r="J50" s="33">
        <v>0</v>
      </c>
      <c r="K50" s="68">
        <v>0</v>
      </c>
      <c r="L50" s="11"/>
    </row>
    <row r="51" spans="1:12" s="12" customFormat="1" ht="15.75" x14ac:dyDescent="0.25">
      <c r="A51" s="24" t="s">
        <v>22</v>
      </c>
      <c r="B51" s="25">
        <v>44</v>
      </c>
      <c r="C51" s="32" t="s">
        <v>70</v>
      </c>
      <c r="D51" s="33">
        <v>1</v>
      </c>
      <c r="E51" s="68">
        <v>7.0000000000000001E-3</v>
      </c>
      <c r="F51" s="33">
        <v>1</v>
      </c>
      <c r="G51" s="68">
        <v>7.0000000000000001E-3</v>
      </c>
      <c r="H51" s="33">
        <v>0</v>
      </c>
      <c r="I51" s="68">
        <v>0</v>
      </c>
      <c r="J51" s="33">
        <v>0</v>
      </c>
      <c r="K51" s="68">
        <v>0</v>
      </c>
      <c r="L51" s="11"/>
    </row>
    <row r="52" spans="1:12" s="12" customFormat="1" ht="15.75" x14ac:dyDescent="0.25">
      <c r="A52" s="24" t="s">
        <v>22</v>
      </c>
      <c r="B52" s="25">
        <v>45</v>
      </c>
      <c r="C52" s="32" t="s">
        <v>71</v>
      </c>
      <c r="D52" s="33">
        <v>0</v>
      </c>
      <c r="E52" s="68">
        <v>0</v>
      </c>
      <c r="F52" s="33">
        <v>2</v>
      </c>
      <c r="G52" s="68">
        <v>0.03</v>
      </c>
      <c r="H52" s="33">
        <v>0</v>
      </c>
      <c r="I52" s="68">
        <v>0</v>
      </c>
      <c r="J52" s="33">
        <v>0</v>
      </c>
      <c r="K52" s="68">
        <v>0</v>
      </c>
      <c r="L52" s="11"/>
    </row>
    <row r="53" spans="1:12" s="12" customFormat="1" ht="15.75" x14ac:dyDescent="0.25">
      <c r="A53" s="24" t="s">
        <v>22</v>
      </c>
      <c r="B53" s="25">
        <v>46</v>
      </c>
      <c r="C53" s="32" t="s">
        <v>72</v>
      </c>
      <c r="D53" s="33">
        <v>0</v>
      </c>
      <c r="E53" s="68">
        <v>0</v>
      </c>
      <c r="F53" s="33">
        <v>0</v>
      </c>
      <c r="G53" s="68">
        <v>0</v>
      </c>
      <c r="H53" s="33">
        <v>0</v>
      </c>
      <c r="I53" s="68">
        <v>0</v>
      </c>
      <c r="J53" s="33">
        <v>0</v>
      </c>
      <c r="K53" s="68">
        <v>0</v>
      </c>
      <c r="L53" s="11"/>
    </row>
    <row r="54" spans="1:12" s="12" customFormat="1" ht="15.75" x14ac:dyDescent="0.25">
      <c r="A54" s="24" t="s">
        <v>22</v>
      </c>
      <c r="B54" s="25">
        <v>47</v>
      </c>
      <c r="C54" s="32" t="s">
        <v>73</v>
      </c>
      <c r="D54" s="33">
        <v>1</v>
      </c>
      <c r="E54" s="68">
        <v>1.4999999999999999E-2</v>
      </c>
      <c r="F54" s="33">
        <v>1</v>
      </c>
      <c r="G54" s="68">
        <v>1.4999999999999999E-2</v>
      </c>
      <c r="H54" s="33">
        <v>0</v>
      </c>
      <c r="I54" s="68">
        <v>0</v>
      </c>
      <c r="J54" s="33">
        <v>0</v>
      </c>
      <c r="K54" s="68">
        <v>0</v>
      </c>
      <c r="L54" s="11"/>
    </row>
    <row r="55" spans="1:12" s="12" customFormat="1" ht="15.75" x14ac:dyDescent="0.25">
      <c r="A55" s="24" t="s">
        <v>22</v>
      </c>
      <c r="B55" s="25">
        <v>48</v>
      </c>
      <c r="C55" s="32" t="s">
        <v>74</v>
      </c>
      <c r="D55" s="33">
        <v>1</v>
      </c>
      <c r="E55" s="68">
        <v>1.4999999999999999E-2</v>
      </c>
      <c r="F55" s="33">
        <v>0</v>
      </c>
      <c r="G55" s="68">
        <v>0</v>
      </c>
      <c r="H55" s="33">
        <v>0</v>
      </c>
      <c r="I55" s="68">
        <v>0</v>
      </c>
      <c r="J55" s="33">
        <v>0</v>
      </c>
      <c r="K55" s="68">
        <v>0</v>
      </c>
      <c r="L55" s="11"/>
    </row>
    <row r="56" spans="1:12" s="12" customFormat="1" ht="15.75" x14ac:dyDescent="0.25">
      <c r="A56" s="24" t="s">
        <v>22</v>
      </c>
      <c r="B56" s="25">
        <v>49</v>
      </c>
      <c r="C56" s="32" t="s">
        <v>75</v>
      </c>
      <c r="D56" s="33">
        <v>0</v>
      </c>
      <c r="E56" s="68">
        <v>0</v>
      </c>
      <c r="F56" s="33">
        <v>0</v>
      </c>
      <c r="G56" s="68">
        <v>0</v>
      </c>
      <c r="H56" s="33">
        <v>0</v>
      </c>
      <c r="I56" s="68">
        <v>0</v>
      </c>
      <c r="J56" s="33">
        <v>0</v>
      </c>
      <c r="K56" s="68">
        <v>0</v>
      </c>
      <c r="L56" s="11"/>
    </row>
    <row r="57" spans="1:12" s="12" customFormat="1" ht="15.75" x14ac:dyDescent="0.25">
      <c r="A57" s="24" t="s">
        <v>22</v>
      </c>
      <c r="B57" s="25">
        <v>50</v>
      </c>
      <c r="C57" s="32" t="s">
        <v>76</v>
      </c>
      <c r="D57" s="33">
        <v>1</v>
      </c>
      <c r="E57" s="68">
        <v>0.02</v>
      </c>
      <c r="F57" s="33">
        <v>1</v>
      </c>
      <c r="G57" s="68">
        <v>0.02</v>
      </c>
      <c r="H57" s="33">
        <v>0</v>
      </c>
      <c r="I57" s="68">
        <v>0</v>
      </c>
      <c r="J57" s="33">
        <v>0</v>
      </c>
      <c r="K57" s="68">
        <v>0</v>
      </c>
      <c r="L57" s="11"/>
    </row>
    <row r="58" spans="1:12" s="12" customFormat="1" ht="15.75" x14ac:dyDescent="0.25">
      <c r="A58" s="24" t="s">
        <v>22</v>
      </c>
      <c r="B58" s="25">
        <v>51</v>
      </c>
      <c r="C58" s="32" t="s">
        <v>77</v>
      </c>
      <c r="D58" s="33">
        <v>0</v>
      </c>
      <c r="E58" s="68">
        <v>0</v>
      </c>
      <c r="F58" s="33">
        <v>0</v>
      </c>
      <c r="G58" s="68">
        <v>0</v>
      </c>
      <c r="H58" s="33">
        <v>1</v>
      </c>
      <c r="I58" s="68">
        <v>1.4999999999999999E-2</v>
      </c>
      <c r="J58" s="33">
        <v>0</v>
      </c>
      <c r="K58" s="68">
        <v>0</v>
      </c>
      <c r="L58" s="11"/>
    </row>
    <row r="59" spans="1:12" s="12" customFormat="1" ht="15.75" x14ac:dyDescent="0.25">
      <c r="A59" s="24" t="s">
        <v>22</v>
      </c>
      <c r="B59" s="25">
        <v>52</v>
      </c>
      <c r="C59" s="32" t="s">
        <v>73</v>
      </c>
      <c r="D59" s="33">
        <v>0</v>
      </c>
      <c r="E59" s="68">
        <v>0</v>
      </c>
      <c r="F59" s="33">
        <v>0</v>
      </c>
      <c r="G59" s="68">
        <v>0</v>
      </c>
      <c r="H59" s="33">
        <v>1</v>
      </c>
      <c r="I59" s="68">
        <v>5.0000000000000001E-3</v>
      </c>
      <c r="J59" s="33">
        <v>0</v>
      </c>
      <c r="K59" s="68">
        <v>0</v>
      </c>
      <c r="L59" s="11"/>
    </row>
    <row r="60" spans="1:12" s="12" customFormat="1" ht="15.75" x14ac:dyDescent="0.25">
      <c r="A60" s="24" t="s">
        <v>22</v>
      </c>
      <c r="B60" s="25">
        <v>53</v>
      </c>
      <c r="C60" s="32" t="s">
        <v>78</v>
      </c>
      <c r="D60" s="33">
        <v>0</v>
      </c>
      <c r="E60" s="68">
        <v>0</v>
      </c>
      <c r="F60" s="33">
        <v>0</v>
      </c>
      <c r="G60" s="68">
        <v>0</v>
      </c>
      <c r="H60" s="33">
        <v>1</v>
      </c>
      <c r="I60" s="68">
        <v>5.0000000000000001E-3</v>
      </c>
      <c r="J60" s="33">
        <v>0</v>
      </c>
      <c r="K60" s="68">
        <v>0</v>
      </c>
      <c r="L60" s="11"/>
    </row>
    <row r="61" spans="1:12" s="12" customFormat="1" ht="15.75" x14ac:dyDescent="0.25">
      <c r="A61" s="24" t="s">
        <v>22</v>
      </c>
      <c r="B61" s="25">
        <v>54</v>
      </c>
      <c r="C61" s="32" t="s">
        <v>79</v>
      </c>
      <c r="D61" s="33">
        <v>0</v>
      </c>
      <c r="E61" s="68">
        <v>0</v>
      </c>
      <c r="F61" s="33">
        <v>0</v>
      </c>
      <c r="G61" s="68">
        <v>0</v>
      </c>
      <c r="H61" s="33">
        <v>1</v>
      </c>
      <c r="I61" s="68">
        <v>1.4999999999999999E-2</v>
      </c>
      <c r="J61" s="33">
        <v>0</v>
      </c>
      <c r="K61" s="68">
        <v>0</v>
      </c>
      <c r="L61" s="11"/>
    </row>
    <row r="62" spans="1:12" s="12" customFormat="1" ht="15.75" x14ac:dyDescent="0.25">
      <c r="A62" s="24" t="s">
        <v>22</v>
      </c>
      <c r="B62" s="25">
        <v>55</v>
      </c>
      <c r="C62" s="32" t="s">
        <v>80</v>
      </c>
      <c r="D62" s="33">
        <v>0</v>
      </c>
      <c r="E62" s="68">
        <v>0</v>
      </c>
      <c r="F62" s="33">
        <v>0</v>
      </c>
      <c r="G62" s="68">
        <v>0</v>
      </c>
      <c r="H62" s="33">
        <v>1</v>
      </c>
      <c r="I62" s="68">
        <v>1.4999999999999999E-2</v>
      </c>
      <c r="J62" s="33">
        <v>0</v>
      </c>
      <c r="K62" s="68">
        <v>0</v>
      </c>
      <c r="L62" s="11"/>
    </row>
    <row r="63" spans="1:12" s="12" customFormat="1" ht="15.75" x14ac:dyDescent="0.25">
      <c r="A63" s="24" t="s">
        <v>22</v>
      </c>
      <c r="B63" s="25">
        <v>56</v>
      </c>
      <c r="C63" s="32" t="s">
        <v>81</v>
      </c>
      <c r="D63" s="33">
        <v>0</v>
      </c>
      <c r="E63" s="68">
        <v>0</v>
      </c>
      <c r="F63" s="33">
        <v>2</v>
      </c>
      <c r="G63" s="68">
        <v>0.01</v>
      </c>
      <c r="H63" s="33">
        <v>1</v>
      </c>
      <c r="I63" s="68">
        <v>5.0000000000000001E-3</v>
      </c>
      <c r="J63" s="33">
        <v>0</v>
      </c>
      <c r="K63" s="68">
        <v>0</v>
      </c>
      <c r="L63" s="11"/>
    </row>
    <row r="64" spans="1:12" s="4" customFormat="1" ht="15.75" x14ac:dyDescent="0.25">
      <c r="A64" s="24" t="s">
        <v>22</v>
      </c>
      <c r="B64" s="25">
        <v>57</v>
      </c>
      <c r="C64" s="24" t="s">
        <v>82</v>
      </c>
      <c r="D64" s="34">
        <v>2</v>
      </c>
      <c r="E64" s="69">
        <v>1.9E-2</v>
      </c>
      <c r="F64" s="34">
        <v>1</v>
      </c>
      <c r="G64" s="69">
        <v>1.2E-2</v>
      </c>
      <c r="H64" s="34">
        <v>1</v>
      </c>
      <c r="I64" s="69">
        <v>0.01</v>
      </c>
      <c r="J64" s="34">
        <v>0</v>
      </c>
      <c r="K64" s="69">
        <v>0</v>
      </c>
    </row>
    <row r="65" spans="1:11" s="4" customFormat="1" ht="15.75" x14ac:dyDescent="0.25">
      <c r="A65" s="24" t="s">
        <v>22</v>
      </c>
      <c r="B65" s="25">
        <v>58</v>
      </c>
      <c r="C65" s="26" t="s">
        <v>83</v>
      </c>
      <c r="D65" s="34">
        <v>1</v>
      </c>
      <c r="E65" s="69">
        <v>0.153</v>
      </c>
      <c r="F65" s="34">
        <v>0</v>
      </c>
      <c r="G65" s="69">
        <v>0</v>
      </c>
      <c r="H65" s="34">
        <v>0</v>
      </c>
      <c r="I65" s="69">
        <v>0</v>
      </c>
      <c r="J65" s="34">
        <v>0</v>
      </c>
      <c r="K65" s="69">
        <v>0</v>
      </c>
    </row>
    <row r="66" spans="1:11" s="4" customFormat="1" ht="15.75" x14ac:dyDescent="0.25">
      <c r="A66" s="24" t="s">
        <v>22</v>
      </c>
      <c r="B66" s="25">
        <v>59</v>
      </c>
      <c r="C66" s="26" t="s">
        <v>84</v>
      </c>
      <c r="D66" s="34">
        <v>2</v>
      </c>
      <c r="E66" s="69">
        <v>3.5000000000000003E-2</v>
      </c>
      <c r="F66" s="34">
        <v>2</v>
      </c>
      <c r="G66" s="69">
        <v>3.5000000000000003E-2</v>
      </c>
      <c r="H66" s="34">
        <v>2</v>
      </c>
      <c r="I66" s="69">
        <v>0.02</v>
      </c>
      <c r="J66" s="34">
        <v>0</v>
      </c>
      <c r="K66" s="69">
        <v>0</v>
      </c>
    </row>
    <row r="67" spans="1:11" s="4" customFormat="1" ht="15.75" x14ac:dyDescent="0.25">
      <c r="A67" s="24" t="s">
        <v>22</v>
      </c>
      <c r="B67" s="25">
        <v>60</v>
      </c>
      <c r="C67" s="26" t="s">
        <v>85</v>
      </c>
      <c r="D67" s="34">
        <v>1</v>
      </c>
      <c r="E67" s="69">
        <v>5.0000000000000001E-3</v>
      </c>
      <c r="F67" s="34">
        <v>0</v>
      </c>
      <c r="G67" s="69">
        <v>0</v>
      </c>
      <c r="H67" s="34">
        <v>0</v>
      </c>
      <c r="I67" s="69">
        <v>0</v>
      </c>
      <c r="J67" s="34">
        <v>0</v>
      </c>
      <c r="K67" s="69">
        <v>0</v>
      </c>
    </row>
    <row r="68" spans="1:11" s="4" customFormat="1" ht="15.75" x14ac:dyDescent="0.25">
      <c r="A68" s="24" t="s">
        <v>22</v>
      </c>
      <c r="B68" s="25">
        <v>61</v>
      </c>
      <c r="C68" s="26" t="s">
        <v>86</v>
      </c>
      <c r="D68" s="34">
        <v>0</v>
      </c>
      <c r="E68" s="69">
        <v>0</v>
      </c>
      <c r="F68" s="34">
        <v>1</v>
      </c>
      <c r="G68" s="69">
        <v>5.0000000000000001E-3</v>
      </c>
      <c r="H68" s="34">
        <v>1</v>
      </c>
      <c r="I68" s="69">
        <v>3.0000000000000001E-3</v>
      </c>
      <c r="J68" s="34">
        <v>0</v>
      </c>
      <c r="K68" s="69">
        <v>0</v>
      </c>
    </row>
    <row r="69" spans="1:11" s="4" customFormat="1" ht="15.75" x14ac:dyDescent="0.25">
      <c r="A69" s="24" t="s">
        <v>22</v>
      </c>
      <c r="B69" s="25">
        <v>62</v>
      </c>
      <c r="C69" s="26" t="s">
        <v>87</v>
      </c>
      <c r="D69" s="34">
        <v>0</v>
      </c>
      <c r="E69" s="69">
        <v>0</v>
      </c>
      <c r="F69" s="34">
        <v>1</v>
      </c>
      <c r="G69" s="69">
        <v>5.0000000000000001E-3</v>
      </c>
      <c r="H69" s="34">
        <v>1</v>
      </c>
      <c r="I69" s="69">
        <v>3.0000000000000001E-3</v>
      </c>
      <c r="J69" s="34">
        <v>0</v>
      </c>
      <c r="K69" s="69">
        <v>0</v>
      </c>
    </row>
    <row r="70" spans="1:11" s="4" customFormat="1" ht="15.75" x14ac:dyDescent="0.25">
      <c r="A70" s="24" t="s">
        <v>22</v>
      </c>
      <c r="B70" s="25">
        <v>63</v>
      </c>
      <c r="C70" s="24" t="s">
        <v>88</v>
      </c>
      <c r="D70" s="34">
        <v>2</v>
      </c>
      <c r="E70" s="69">
        <v>7.4999999999999997E-2</v>
      </c>
      <c r="F70" s="34">
        <v>3</v>
      </c>
      <c r="G70" s="69">
        <v>0.08</v>
      </c>
      <c r="H70" s="34">
        <v>4</v>
      </c>
      <c r="I70" s="69">
        <v>4.2999999999999997E-2</v>
      </c>
      <c r="J70" s="34">
        <v>1</v>
      </c>
      <c r="K70" s="69">
        <v>8.5000000000000006E-2</v>
      </c>
    </row>
    <row r="71" spans="1:11" s="4" customFormat="1" ht="15.75" x14ac:dyDescent="0.25">
      <c r="A71" s="24" t="s">
        <v>22</v>
      </c>
      <c r="B71" s="25">
        <v>64</v>
      </c>
      <c r="C71" s="26" t="s">
        <v>89</v>
      </c>
      <c r="D71" s="34">
        <v>1</v>
      </c>
      <c r="E71" s="69">
        <v>7.0000000000000001E-3</v>
      </c>
      <c r="F71" s="34">
        <v>1</v>
      </c>
      <c r="G71" s="69">
        <v>7.0000000000000001E-3</v>
      </c>
      <c r="H71" s="34">
        <v>0</v>
      </c>
      <c r="I71" s="69">
        <v>0</v>
      </c>
      <c r="J71" s="34">
        <v>0</v>
      </c>
      <c r="K71" s="69">
        <v>0</v>
      </c>
    </row>
    <row r="72" spans="1:11" s="4" customFormat="1" ht="15.75" x14ac:dyDescent="0.25">
      <c r="A72" s="24" t="s">
        <v>22</v>
      </c>
      <c r="B72" s="25">
        <v>65</v>
      </c>
      <c r="C72" s="26" t="s">
        <v>90</v>
      </c>
      <c r="D72" s="34">
        <v>1</v>
      </c>
      <c r="E72" s="69">
        <v>8.9999999999999993E-3</v>
      </c>
      <c r="F72" s="34">
        <v>0</v>
      </c>
      <c r="G72" s="69">
        <v>0</v>
      </c>
      <c r="H72" s="34">
        <v>0</v>
      </c>
      <c r="I72" s="69">
        <v>0</v>
      </c>
      <c r="J72" s="34">
        <v>1</v>
      </c>
      <c r="K72" s="69">
        <v>8.9999999999999993E-3</v>
      </c>
    </row>
    <row r="73" spans="1:11" s="4" customFormat="1" ht="15.75" x14ac:dyDescent="0.25">
      <c r="A73" s="24" t="s">
        <v>22</v>
      </c>
      <c r="B73" s="25">
        <v>66</v>
      </c>
      <c r="C73" s="26" t="s">
        <v>91</v>
      </c>
      <c r="D73" s="34">
        <v>3</v>
      </c>
      <c r="E73" s="69">
        <v>3.1E-2</v>
      </c>
      <c r="F73" s="34">
        <v>2</v>
      </c>
      <c r="G73" s="69">
        <v>2.7E-2</v>
      </c>
      <c r="H73" s="34">
        <v>1</v>
      </c>
      <c r="I73" s="69">
        <v>1.2E-2</v>
      </c>
      <c r="J73" s="34">
        <v>0</v>
      </c>
      <c r="K73" s="69">
        <v>0</v>
      </c>
    </row>
    <row r="74" spans="1:11" s="4" customFormat="1" ht="15.75" x14ac:dyDescent="0.25">
      <c r="A74" s="24" t="s">
        <v>22</v>
      </c>
      <c r="B74" s="25">
        <v>67</v>
      </c>
      <c r="C74" s="26" t="s">
        <v>92</v>
      </c>
      <c r="D74" s="34">
        <v>2</v>
      </c>
      <c r="E74" s="69">
        <v>0.02</v>
      </c>
      <c r="F74" s="34">
        <v>0</v>
      </c>
      <c r="G74" s="69">
        <v>0</v>
      </c>
      <c r="H74" s="34">
        <v>3</v>
      </c>
      <c r="I74" s="69">
        <v>7.8099999999999989E-2</v>
      </c>
      <c r="J74" s="34">
        <v>0</v>
      </c>
      <c r="K74" s="69">
        <v>0</v>
      </c>
    </row>
    <row r="75" spans="1:11" s="4" customFormat="1" ht="15.75" x14ac:dyDescent="0.25">
      <c r="A75" s="24" t="s">
        <v>22</v>
      </c>
      <c r="B75" s="25">
        <v>68</v>
      </c>
      <c r="C75" s="26" t="s">
        <v>93</v>
      </c>
      <c r="D75" s="34">
        <v>1</v>
      </c>
      <c r="E75" s="69">
        <v>0.01</v>
      </c>
      <c r="F75" s="34">
        <v>1</v>
      </c>
      <c r="G75" s="69">
        <v>0.01</v>
      </c>
      <c r="H75" s="34">
        <v>1</v>
      </c>
      <c r="I75" s="69">
        <v>6.0000000000000001E-3</v>
      </c>
      <c r="J75" s="34">
        <v>0</v>
      </c>
      <c r="K75" s="69">
        <v>0</v>
      </c>
    </row>
    <row r="76" spans="1:11" s="4" customFormat="1" ht="15.75" x14ac:dyDescent="0.25">
      <c r="A76" s="24" t="s">
        <v>22</v>
      </c>
      <c r="B76" s="25">
        <v>69</v>
      </c>
      <c r="C76" s="26" t="s">
        <v>94</v>
      </c>
      <c r="D76" s="34">
        <v>1</v>
      </c>
      <c r="E76" s="69">
        <v>0.02</v>
      </c>
      <c r="F76" s="34">
        <v>0</v>
      </c>
      <c r="G76" s="69">
        <v>0</v>
      </c>
      <c r="H76" s="34">
        <v>0</v>
      </c>
      <c r="I76" s="69">
        <v>0</v>
      </c>
      <c r="J76" s="34">
        <v>0</v>
      </c>
      <c r="K76" s="69">
        <v>0</v>
      </c>
    </row>
    <row r="77" spans="1:11" s="4" customFormat="1" ht="15.75" x14ac:dyDescent="0.25">
      <c r="A77" s="24" t="s">
        <v>22</v>
      </c>
      <c r="B77" s="25">
        <v>70</v>
      </c>
      <c r="C77" s="26" t="s">
        <v>95</v>
      </c>
      <c r="D77" s="34">
        <v>1</v>
      </c>
      <c r="E77" s="69">
        <v>5.0000000000000001E-3</v>
      </c>
      <c r="F77" s="34">
        <v>2</v>
      </c>
      <c r="G77" s="69">
        <v>7.5000000000000011E-2</v>
      </c>
      <c r="H77" s="34">
        <v>0</v>
      </c>
      <c r="I77" s="69">
        <v>0</v>
      </c>
      <c r="J77" s="34">
        <v>0</v>
      </c>
      <c r="K77" s="69">
        <v>0</v>
      </c>
    </row>
    <row r="78" spans="1:11" s="4" customFormat="1" ht="15.75" x14ac:dyDescent="0.25">
      <c r="A78" s="24" t="s">
        <v>22</v>
      </c>
      <c r="B78" s="25">
        <v>71</v>
      </c>
      <c r="C78" s="26" t="s">
        <v>96</v>
      </c>
      <c r="D78" s="34">
        <v>1</v>
      </c>
      <c r="E78" s="69">
        <v>8.9999999999999993E-3</v>
      </c>
      <c r="F78" s="34">
        <v>1</v>
      </c>
      <c r="G78" s="69">
        <v>5.0000000000000001E-3</v>
      </c>
      <c r="H78" s="34">
        <v>0</v>
      </c>
      <c r="I78" s="69">
        <v>0</v>
      </c>
      <c r="J78" s="34">
        <v>0</v>
      </c>
      <c r="K78" s="69">
        <v>0</v>
      </c>
    </row>
    <row r="79" spans="1:11" s="4" customFormat="1" ht="15.75" x14ac:dyDescent="0.25">
      <c r="A79" s="24" t="s">
        <v>22</v>
      </c>
      <c r="B79" s="25">
        <v>72</v>
      </c>
      <c r="C79" s="26" t="s">
        <v>97</v>
      </c>
      <c r="D79" s="34">
        <v>1</v>
      </c>
      <c r="E79" s="69">
        <v>7.0000000000000001E-3</v>
      </c>
      <c r="F79" s="34">
        <v>3</v>
      </c>
      <c r="G79" s="69">
        <v>2.4999999999999998E-2</v>
      </c>
      <c r="H79" s="34">
        <v>2</v>
      </c>
      <c r="I79" s="69">
        <v>1.7999999999999999E-2</v>
      </c>
      <c r="J79" s="34">
        <v>0</v>
      </c>
      <c r="K79" s="69">
        <v>0</v>
      </c>
    </row>
    <row r="80" spans="1:11" s="4" customFormat="1" ht="15.75" x14ac:dyDescent="0.25">
      <c r="A80" s="24" t="s">
        <v>22</v>
      </c>
      <c r="B80" s="25">
        <v>73</v>
      </c>
      <c r="C80" s="26" t="s">
        <v>98</v>
      </c>
      <c r="D80" s="34">
        <v>1</v>
      </c>
      <c r="E80" s="69">
        <v>5.0000000000000001E-3</v>
      </c>
      <c r="F80" s="34">
        <v>1</v>
      </c>
      <c r="G80" s="69">
        <v>6.0000000000000001E-3</v>
      </c>
      <c r="H80" s="34">
        <v>3</v>
      </c>
      <c r="I80" s="69">
        <v>3.0000000000000002E-2</v>
      </c>
      <c r="J80" s="34">
        <v>0</v>
      </c>
      <c r="K80" s="69">
        <v>0</v>
      </c>
    </row>
    <row r="81" spans="1:11" s="4" customFormat="1" ht="15.75" x14ac:dyDescent="0.25">
      <c r="A81" s="24" t="s">
        <v>22</v>
      </c>
      <c r="B81" s="25">
        <v>74</v>
      </c>
      <c r="C81" s="26" t="s">
        <v>99</v>
      </c>
      <c r="D81" s="34">
        <v>1</v>
      </c>
      <c r="E81" s="69">
        <v>3.5000000000000001E-3</v>
      </c>
      <c r="F81" s="34">
        <v>0</v>
      </c>
      <c r="G81" s="69">
        <v>0</v>
      </c>
      <c r="H81" s="34">
        <v>0</v>
      </c>
      <c r="I81" s="69">
        <v>0</v>
      </c>
      <c r="J81" s="34">
        <v>0</v>
      </c>
      <c r="K81" s="69">
        <v>0</v>
      </c>
    </row>
    <row r="82" spans="1:11" s="4" customFormat="1" ht="15.75" x14ac:dyDescent="0.25">
      <c r="A82" s="24" t="s">
        <v>22</v>
      </c>
      <c r="B82" s="25">
        <v>75</v>
      </c>
      <c r="C82" s="26" t="s">
        <v>100</v>
      </c>
      <c r="D82" s="34">
        <v>2</v>
      </c>
      <c r="E82" s="69">
        <v>0.03</v>
      </c>
      <c r="F82" s="34">
        <v>0</v>
      </c>
      <c r="G82" s="69">
        <v>0</v>
      </c>
      <c r="H82" s="34">
        <v>0</v>
      </c>
      <c r="I82" s="69">
        <v>0</v>
      </c>
      <c r="J82" s="34">
        <v>2</v>
      </c>
      <c r="K82" s="69">
        <v>0.06</v>
      </c>
    </row>
    <row r="83" spans="1:11" s="4" customFormat="1" ht="15.75" x14ac:dyDescent="0.25">
      <c r="A83" s="24" t="s">
        <v>22</v>
      </c>
      <c r="B83" s="25">
        <v>76</v>
      </c>
      <c r="C83" s="26" t="s">
        <v>101</v>
      </c>
      <c r="D83" s="34">
        <v>0</v>
      </c>
      <c r="E83" s="69">
        <v>0</v>
      </c>
      <c r="F83" s="34">
        <v>0</v>
      </c>
      <c r="G83" s="69">
        <v>0</v>
      </c>
      <c r="H83" s="34">
        <v>1</v>
      </c>
      <c r="I83" s="69">
        <v>0.06</v>
      </c>
      <c r="J83" s="34">
        <v>0</v>
      </c>
      <c r="K83" s="69">
        <v>0</v>
      </c>
    </row>
    <row r="84" spans="1:11" s="4" customFormat="1" ht="15.75" x14ac:dyDescent="0.25">
      <c r="A84" s="24" t="s">
        <v>22</v>
      </c>
      <c r="B84" s="25">
        <v>77</v>
      </c>
      <c r="C84" s="26" t="s">
        <v>102</v>
      </c>
      <c r="D84" s="34">
        <v>0</v>
      </c>
      <c r="E84" s="69">
        <v>0</v>
      </c>
      <c r="F84" s="34">
        <v>0</v>
      </c>
      <c r="G84" s="69">
        <v>0</v>
      </c>
      <c r="H84" s="34">
        <v>1</v>
      </c>
      <c r="I84" s="69">
        <v>2.5000000000000001E-3</v>
      </c>
      <c r="J84" s="34">
        <v>0</v>
      </c>
      <c r="K84" s="69">
        <v>0</v>
      </c>
    </row>
    <row r="85" spans="1:11" s="4" customFormat="1" ht="15.75" x14ac:dyDescent="0.25">
      <c r="A85" s="24" t="s">
        <v>22</v>
      </c>
      <c r="B85" s="25">
        <v>78</v>
      </c>
      <c r="C85" s="26" t="s">
        <v>103</v>
      </c>
      <c r="D85" s="34">
        <v>0</v>
      </c>
      <c r="E85" s="69">
        <v>0</v>
      </c>
      <c r="F85" s="34">
        <v>0</v>
      </c>
      <c r="G85" s="69">
        <v>0</v>
      </c>
      <c r="H85" s="34">
        <v>1</v>
      </c>
      <c r="I85" s="69">
        <v>5.0000000000000001E-3</v>
      </c>
      <c r="J85" s="34">
        <v>0</v>
      </c>
      <c r="K85" s="69">
        <v>0</v>
      </c>
    </row>
    <row r="86" spans="1:11" s="4" customFormat="1" ht="15.75" x14ac:dyDescent="0.25">
      <c r="A86" s="24" t="s">
        <v>22</v>
      </c>
      <c r="B86" s="25">
        <v>79</v>
      </c>
      <c r="C86" s="26" t="s">
        <v>104</v>
      </c>
      <c r="D86" s="34">
        <v>0</v>
      </c>
      <c r="E86" s="69">
        <v>0</v>
      </c>
      <c r="F86" s="34">
        <v>0</v>
      </c>
      <c r="G86" s="69">
        <v>0</v>
      </c>
      <c r="H86" s="34">
        <v>1</v>
      </c>
      <c r="I86" s="69">
        <v>5.0000000000000001E-3</v>
      </c>
      <c r="J86" s="34">
        <v>0</v>
      </c>
      <c r="K86" s="69">
        <v>0</v>
      </c>
    </row>
    <row r="87" spans="1:11" s="4" customFormat="1" ht="15.75" x14ac:dyDescent="0.25">
      <c r="A87" s="24" t="s">
        <v>22</v>
      </c>
      <c r="B87" s="25">
        <v>80</v>
      </c>
      <c r="C87" s="26" t="s">
        <v>105</v>
      </c>
      <c r="D87" s="34">
        <v>0</v>
      </c>
      <c r="E87" s="69">
        <v>0</v>
      </c>
      <c r="F87" s="34">
        <v>1</v>
      </c>
      <c r="G87" s="69">
        <v>7.0000000000000001E-3</v>
      </c>
      <c r="H87" s="34">
        <v>1</v>
      </c>
      <c r="I87" s="69">
        <v>7.0000000000000001E-3</v>
      </c>
      <c r="J87" s="34">
        <v>0</v>
      </c>
      <c r="K87" s="69">
        <v>0</v>
      </c>
    </row>
    <row r="88" spans="1:11" s="4" customFormat="1" ht="15.75" x14ac:dyDescent="0.25">
      <c r="A88" s="24" t="s">
        <v>22</v>
      </c>
      <c r="B88" s="25">
        <v>81</v>
      </c>
      <c r="C88" s="26" t="s">
        <v>106</v>
      </c>
      <c r="D88" s="34">
        <v>0</v>
      </c>
      <c r="E88" s="69">
        <v>0</v>
      </c>
      <c r="F88" s="34">
        <v>1</v>
      </c>
      <c r="G88" s="69">
        <v>7.0000000000000001E-3</v>
      </c>
      <c r="H88" s="34">
        <v>1</v>
      </c>
      <c r="I88" s="69">
        <v>7.0000000000000001E-3</v>
      </c>
      <c r="J88" s="34">
        <v>0</v>
      </c>
      <c r="K88" s="69">
        <v>0</v>
      </c>
    </row>
    <row r="89" spans="1:11" s="4" customFormat="1" ht="15.75" x14ac:dyDescent="0.25">
      <c r="A89" s="24" t="s">
        <v>22</v>
      </c>
      <c r="B89" s="25">
        <v>82</v>
      </c>
      <c r="C89" s="26" t="s">
        <v>107</v>
      </c>
      <c r="D89" s="34">
        <v>0</v>
      </c>
      <c r="E89" s="69">
        <v>0</v>
      </c>
      <c r="F89" s="34">
        <v>1</v>
      </c>
      <c r="G89" s="69">
        <v>5.0000000000000001E-3</v>
      </c>
      <c r="H89" s="34">
        <v>0</v>
      </c>
      <c r="I89" s="69">
        <v>0</v>
      </c>
      <c r="J89" s="34">
        <v>0</v>
      </c>
      <c r="K89" s="69">
        <v>0</v>
      </c>
    </row>
    <row r="90" spans="1:11" s="4" customFormat="1" ht="15.75" x14ac:dyDescent="0.25">
      <c r="A90" s="24" t="s">
        <v>22</v>
      </c>
      <c r="B90" s="25">
        <v>83</v>
      </c>
      <c r="C90" s="26" t="s">
        <v>108</v>
      </c>
      <c r="D90" s="34">
        <v>0</v>
      </c>
      <c r="E90" s="69">
        <v>0</v>
      </c>
      <c r="F90" s="34">
        <v>1</v>
      </c>
      <c r="G90" s="69">
        <v>5.0000000000000001E-3</v>
      </c>
      <c r="H90" s="34">
        <v>0</v>
      </c>
      <c r="I90" s="69">
        <v>0</v>
      </c>
      <c r="J90" s="34">
        <v>0</v>
      </c>
      <c r="K90" s="69">
        <v>0</v>
      </c>
    </row>
    <row r="91" spans="1:11" s="4" customFormat="1" ht="15.75" x14ac:dyDescent="0.25">
      <c r="A91" s="24" t="s">
        <v>22</v>
      </c>
      <c r="B91" s="25">
        <v>84</v>
      </c>
      <c r="C91" s="26" t="s">
        <v>109</v>
      </c>
      <c r="D91" s="34">
        <v>0</v>
      </c>
      <c r="E91" s="69">
        <v>0</v>
      </c>
      <c r="F91" s="34">
        <v>1</v>
      </c>
      <c r="G91" s="69">
        <v>5.0000000000000001E-3</v>
      </c>
      <c r="H91" s="34">
        <v>0</v>
      </c>
      <c r="I91" s="69">
        <v>0</v>
      </c>
      <c r="J91" s="34">
        <v>0</v>
      </c>
      <c r="K91" s="69">
        <v>0</v>
      </c>
    </row>
    <row r="92" spans="1:11" s="2" customFormat="1" x14ac:dyDescent="0.25">
      <c r="A92" s="21" t="s">
        <v>18</v>
      </c>
      <c r="B92" s="21"/>
      <c r="C92" s="21" t="s">
        <v>110</v>
      </c>
      <c r="D92" s="22">
        <f>SUM(D93:D127)</f>
        <v>99</v>
      </c>
      <c r="E92" s="63">
        <f t="shared" ref="E92:K92" si="1">SUM(E93:E127)</f>
        <v>8.7017299999999977</v>
      </c>
      <c r="F92" s="22">
        <f t="shared" si="1"/>
        <v>68</v>
      </c>
      <c r="G92" s="63">
        <f t="shared" si="1"/>
        <v>1.3614600000000001</v>
      </c>
      <c r="H92" s="22">
        <f t="shared" si="1"/>
        <v>58</v>
      </c>
      <c r="I92" s="63">
        <f t="shared" si="1"/>
        <v>1.3572199999999994</v>
      </c>
      <c r="J92" s="22">
        <f t="shared" si="1"/>
        <v>15</v>
      </c>
      <c r="K92" s="63">
        <f t="shared" si="1"/>
        <v>6.1269999999999989</v>
      </c>
    </row>
    <row r="93" spans="1:11" s="2" customFormat="1" ht="15.75" x14ac:dyDescent="0.25">
      <c r="A93" s="24" t="s">
        <v>22</v>
      </c>
      <c r="B93" s="25">
        <v>1</v>
      </c>
      <c r="C93" s="28" t="s">
        <v>111</v>
      </c>
      <c r="D93" s="28">
        <v>1</v>
      </c>
      <c r="E93" s="65">
        <v>6.3E-3</v>
      </c>
      <c r="F93" s="28">
        <v>1</v>
      </c>
      <c r="G93" s="65">
        <v>6.0000000000000001E-3</v>
      </c>
      <c r="H93" s="28">
        <v>0</v>
      </c>
      <c r="I93" s="65">
        <v>0</v>
      </c>
      <c r="J93" s="28">
        <v>0</v>
      </c>
      <c r="K93" s="65">
        <v>0</v>
      </c>
    </row>
    <row r="94" spans="1:11" s="2" customFormat="1" ht="15.75" x14ac:dyDescent="0.25">
      <c r="A94" s="24" t="s">
        <v>22</v>
      </c>
      <c r="B94" s="25">
        <v>2</v>
      </c>
      <c r="C94" s="28" t="s">
        <v>112</v>
      </c>
      <c r="D94" s="28">
        <v>7</v>
      </c>
      <c r="E94" s="65">
        <v>0.21460000000000001</v>
      </c>
      <c r="F94" s="28">
        <v>6</v>
      </c>
      <c r="G94" s="65">
        <v>6.3600000000000004E-2</v>
      </c>
      <c r="H94" s="28">
        <v>3</v>
      </c>
      <c r="I94" s="65">
        <v>0.03</v>
      </c>
      <c r="J94" s="28">
        <v>1</v>
      </c>
      <c r="K94" s="65">
        <v>0.15</v>
      </c>
    </row>
    <row r="95" spans="1:11" s="2" customFormat="1" ht="15.75" x14ac:dyDescent="0.25">
      <c r="A95" s="24" t="s">
        <v>22</v>
      </c>
      <c r="B95" s="25">
        <v>3</v>
      </c>
      <c r="C95" s="28" t="s">
        <v>113</v>
      </c>
      <c r="D95" s="28">
        <v>6</v>
      </c>
      <c r="E95" s="65">
        <v>1.7549999999999999</v>
      </c>
      <c r="F95" s="28">
        <v>8</v>
      </c>
      <c r="G95" s="65">
        <v>6.0299999999999999E-2</v>
      </c>
      <c r="H95" s="28">
        <v>4</v>
      </c>
      <c r="I95" s="65">
        <v>4.2900000000000001E-2</v>
      </c>
      <c r="J95" s="28">
        <v>2</v>
      </c>
      <c r="K95" s="65">
        <v>3.05</v>
      </c>
    </row>
    <row r="96" spans="1:11" s="2" customFormat="1" ht="15.75" x14ac:dyDescent="0.25">
      <c r="A96" s="24" t="s">
        <v>22</v>
      </c>
      <c r="B96" s="25">
        <v>4</v>
      </c>
      <c r="C96" s="28" t="s">
        <v>114</v>
      </c>
      <c r="D96" s="28">
        <v>25</v>
      </c>
      <c r="E96" s="65">
        <v>3.6082000000000001</v>
      </c>
      <c r="F96" s="28">
        <v>14</v>
      </c>
      <c r="G96" s="65">
        <v>0.13189999999999999</v>
      </c>
      <c r="H96" s="28">
        <v>2</v>
      </c>
      <c r="I96" s="65">
        <v>0.01</v>
      </c>
      <c r="J96" s="28">
        <v>5</v>
      </c>
      <c r="K96" s="65">
        <v>2.64</v>
      </c>
    </row>
    <row r="97" spans="1:14" s="2" customFormat="1" ht="15.75" x14ac:dyDescent="0.25">
      <c r="A97" s="24" t="s">
        <v>22</v>
      </c>
      <c r="B97" s="25">
        <v>5</v>
      </c>
      <c r="C97" s="28" t="s">
        <v>115</v>
      </c>
      <c r="D97" s="28">
        <v>2</v>
      </c>
      <c r="E97" s="65">
        <v>1.4999999999999999E-2</v>
      </c>
      <c r="F97" s="28">
        <v>1</v>
      </c>
      <c r="G97" s="65">
        <v>0.01</v>
      </c>
      <c r="H97" s="28">
        <v>1</v>
      </c>
      <c r="I97" s="65">
        <v>1.4999999999999999E-2</v>
      </c>
      <c r="J97" s="28">
        <v>0</v>
      </c>
      <c r="K97" s="65">
        <v>0</v>
      </c>
    </row>
    <row r="98" spans="1:14" s="2" customFormat="1" ht="15.75" x14ac:dyDescent="0.25">
      <c r="A98" s="24" t="s">
        <v>22</v>
      </c>
      <c r="B98" s="25">
        <v>6</v>
      </c>
      <c r="C98" s="24" t="s">
        <v>116</v>
      </c>
      <c r="D98" s="28">
        <v>0</v>
      </c>
      <c r="E98" s="65">
        <v>0</v>
      </c>
      <c r="F98" s="28">
        <v>0</v>
      </c>
      <c r="G98" s="65">
        <v>0</v>
      </c>
      <c r="H98" s="28">
        <v>0</v>
      </c>
      <c r="I98" s="65">
        <v>0</v>
      </c>
      <c r="J98" s="28">
        <v>0</v>
      </c>
      <c r="K98" s="65">
        <v>0</v>
      </c>
    </row>
    <row r="99" spans="1:14" s="2" customFormat="1" ht="15.75" x14ac:dyDescent="0.25">
      <c r="A99" s="24" t="s">
        <v>22</v>
      </c>
      <c r="B99" s="25">
        <v>7</v>
      </c>
      <c r="C99" s="24" t="s">
        <v>117</v>
      </c>
      <c r="D99" s="28">
        <v>1</v>
      </c>
      <c r="E99" s="65">
        <v>5.0000000000000001E-3</v>
      </c>
      <c r="F99" s="28">
        <v>1</v>
      </c>
      <c r="G99" s="65">
        <v>5.0000000000000001E-3</v>
      </c>
      <c r="H99" s="28">
        <v>1</v>
      </c>
      <c r="I99" s="65">
        <v>8.0000000000000002E-3</v>
      </c>
      <c r="J99" s="28">
        <v>0</v>
      </c>
      <c r="K99" s="65">
        <v>0</v>
      </c>
    </row>
    <row r="100" spans="1:14" s="2" customFormat="1" ht="15.75" x14ac:dyDescent="0.25">
      <c r="A100" s="24" t="s">
        <v>22</v>
      </c>
      <c r="B100" s="25">
        <v>8</v>
      </c>
      <c r="C100" s="24" t="s">
        <v>118</v>
      </c>
      <c r="D100" s="28">
        <v>0</v>
      </c>
      <c r="E100" s="65">
        <v>0</v>
      </c>
      <c r="F100" s="28">
        <v>0</v>
      </c>
      <c r="G100" s="65">
        <v>0</v>
      </c>
      <c r="H100" s="28">
        <v>0</v>
      </c>
      <c r="I100" s="65">
        <v>0</v>
      </c>
      <c r="J100" s="28">
        <v>0</v>
      </c>
      <c r="K100" s="65">
        <v>0</v>
      </c>
    </row>
    <row r="101" spans="1:14" ht="15.75" x14ac:dyDescent="0.25">
      <c r="A101" s="24" t="s">
        <v>22</v>
      </c>
      <c r="B101" s="25">
        <v>9</v>
      </c>
      <c r="C101" s="24" t="s">
        <v>119</v>
      </c>
      <c r="D101" s="28">
        <v>18</v>
      </c>
      <c r="E101" s="65">
        <v>1.1003099999999999</v>
      </c>
      <c r="F101" s="28">
        <v>10</v>
      </c>
      <c r="G101" s="65">
        <v>0.10201</v>
      </c>
      <c r="H101" s="28">
        <v>14</v>
      </c>
      <c r="I101" s="65">
        <v>0.34129999999999999</v>
      </c>
      <c r="J101" s="28">
        <v>1</v>
      </c>
      <c r="K101" s="65">
        <v>7.0000000000000001E-3</v>
      </c>
    </row>
    <row r="102" spans="1:14" ht="15.75" x14ac:dyDescent="0.25">
      <c r="A102" s="24" t="s">
        <v>22</v>
      </c>
      <c r="B102" s="25">
        <v>10</v>
      </c>
      <c r="C102" s="24" t="s">
        <v>120</v>
      </c>
      <c r="D102" s="28">
        <v>3</v>
      </c>
      <c r="E102" s="65">
        <v>1.7000000000000001E-2</v>
      </c>
      <c r="F102" s="28">
        <v>0</v>
      </c>
      <c r="G102" s="65">
        <v>0</v>
      </c>
      <c r="H102" s="28">
        <v>0</v>
      </c>
      <c r="I102" s="65">
        <v>0</v>
      </c>
      <c r="J102" s="28">
        <v>2</v>
      </c>
      <c r="K102" s="65">
        <v>0.01</v>
      </c>
    </row>
    <row r="103" spans="1:14" ht="15.75" x14ac:dyDescent="0.25">
      <c r="A103" s="24" t="s">
        <v>22</v>
      </c>
      <c r="B103" s="25">
        <v>11</v>
      </c>
      <c r="C103" s="28" t="s">
        <v>121</v>
      </c>
      <c r="D103" s="28">
        <v>1</v>
      </c>
      <c r="E103" s="65">
        <v>2E-3</v>
      </c>
      <c r="F103" s="28">
        <v>1</v>
      </c>
      <c r="G103" s="65">
        <v>2E-3</v>
      </c>
      <c r="H103" s="28">
        <v>0</v>
      </c>
      <c r="I103" s="65">
        <v>0</v>
      </c>
      <c r="J103" s="28">
        <v>0</v>
      </c>
      <c r="K103" s="65">
        <v>0</v>
      </c>
    </row>
    <row r="104" spans="1:14" ht="15.75" x14ac:dyDescent="0.25">
      <c r="A104" s="24" t="s">
        <v>22</v>
      </c>
      <c r="B104" s="25">
        <v>12</v>
      </c>
      <c r="C104" s="24" t="s">
        <v>122</v>
      </c>
      <c r="D104" s="28">
        <v>0</v>
      </c>
      <c r="E104" s="65">
        <v>0</v>
      </c>
      <c r="F104" s="28">
        <v>0</v>
      </c>
      <c r="G104" s="65">
        <v>0</v>
      </c>
      <c r="H104" s="28">
        <v>1</v>
      </c>
      <c r="I104" s="65">
        <v>5.0000000000000001E-3</v>
      </c>
      <c r="J104" s="28">
        <v>0</v>
      </c>
      <c r="K104" s="65">
        <v>0</v>
      </c>
    </row>
    <row r="105" spans="1:14" s="2" customFormat="1" ht="15.75" x14ac:dyDescent="0.25">
      <c r="A105" s="24" t="s">
        <v>22</v>
      </c>
      <c r="B105" s="25">
        <v>13</v>
      </c>
      <c r="C105" s="35" t="s">
        <v>123</v>
      </c>
      <c r="D105" s="28">
        <v>2</v>
      </c>
      <c r="E105" s="66">
        <v>1.9E-2</v>
      </c>
      <c r="F105" s="28">
        <v>2</v>
      </c>
      <c r="G105" s="73">
        <v>1.2999999999999999E-2</v>
      </c>
      <c r="H105" s="28">
        <v>7</v>
      </c>
      <c r="I105" s="65">
        <v>0.54100000000000004</v>
      </c>
      <c r="J105" s="28">
        <v>0</v>
      </c>
      <c r="K105" s="65">
        <v>0</v>
      </c>
    </row>
    <row r="106" spans="1:14" s="2" customFormat="1" ht="15.75" x14ac:dyDescent="0.25">
      <c r="A106" s="24" t="s">
        <v>22</v>
      </c>
      <c r="B106" s="25">
        <v>14</v>
      </c>
      <c r="C106" s="36" t="s">
        <v>124</v>
      </c>
      <c r="D106" s="28">
        <v>1</v>
      </c>
      <c r="E106" s="66">
        <v>5.0000000000000001E-3</v>
      </c>
      <c r="F106" s="28">
        <v>2</v>
      </c>
      <c r="G106" s="73">
        <v>2.1999999999999999E-2</v>
      </c>
      <c r="H106" s="28">
        <v>1</v>
      </c>
      <c r="I106" s="74">
        <v>2.5000000000000001E-2</v>
      </c>
      <c r="J106" s="28">
        <v>1</v>
      </c>
      <c r="K106" s="65">
        <v>5.0000000000000001E-3</v>
      </c>
    </row>
    <row r="107" spans="1:14" s="2" customFormat="1" ht="15.75" x14ac:dyDescent="0.25">
      <c r="A107" s="24" t="s">
        <v>22</v>
      </c>
      <c r="B107" s="25">
        <v>15</v>
      </c>
      <c r="C107" s="37" t="s">
        <v>125</v>
      </c>
      <c r="D107" s="28">
        <v>2</v>
      </c>
      <c r="E107" s="66">
        <v>0.01</v>
      </c>
      <c r="F107" s="28">
        <v>2</v>
      </c>
      <c r="G107" s="65">
        <v>0.155</v>
      </c>
      <c r="H107" s="28">
        <v>1</v>
      </c>
      <c r="I107" s="65">
        <v>5.0000000000000001E-3</v>
      </c>
      <c r="J107" s="28">
        <v>0</v>
      </c>
      <c r="K107" s="65">
        <v>0</v>
      </c>
    </row>
    <row r="108" spans="1:14" s="2" customFormat="1" ht="15.75" x14ac:dyDescent="0.25">
      <c r="A108" s="24" t="s">
        <v>22</v>
      </c>
      <c r="B108" s="25">
        <v>16</v>
      </c>
      <c r="C108" s="38" t="s">
        <v>126</v>
      </c>
      <c r="D108" s="28">
        <v>3</v>
      </c>
      <c r="E108" s="65">
        <v>2.7E-2</v>
      </c>
      <c r="F108" s="28">
        <v>0</v>
      </c>
      <c r="G108" s="66">
        <v>0</v>
      </c>
      <c r="H108" s="28">
        <v>4</v>
      </c>
      <c r="I108" s="65">
        <v>4.5999999999999999E-2</v>
      </c>
      <c r="J108" s="28">
        <v>1</v>
      </c>
      <c r="K108" s="65">
        <v>5.0000000000000001E-3</v>
      </c>
    </row>
    <row r="109" spans="1:14" s="4" customFormat="1" ht="15.75" x14ac:dyDescent="0.25">
      <c r="A109" s="24" t="s">
        <v>22</v>
      </c>
      <c r="B109" s="25">
        <v>17</v>
      </c>
      <c r="C109" s="27" t="s">
        <v>127</v>
      </c>
      <c r="D109" s="28">
        <v>0</v>
      </c>
      <c r="E109" s="65">
        <v>0</v>
      </c>
      <c r="F109" s="28">
        <v>0</v>
      </c>
      <c r="G109" s="65">
        <v>0</v>
      </c>
      <c r="H109" s="28">
        <v>1</v>
      </c>
      <c r="I109" s="74">
        <v>0.16</v>
      </c>
      <c r="J109" s="28">
        <v>0</v>
      </c>
      <c r="K109" s="65">
        <v>0</v>
      </c>
    </row>
    <row r="110" spans="1:14" s="9" customFormat="1" ht="15.75" x14ac:dyDescent="0.2">
      <c r="A110" s="24" t="s">
        <v>22</v>
      </c>
      <c r="B110" s="25">
        <v>18</v>
      </c>
      <c r="C110" s="25" t="s">
        <v>128</v>
      </c>
      <c r="D110" s="28">
        <v>0</v>
      </c>
      <c r="E110" s="70">
        <v>0</v>
      </c>
      <c r="F110" s="28">
        <v>2</v>
      </c>
      <c r="G110" s="65">
        <v>2.1999999999999999E-2</v>
      </c>
      <c r="H110" s="28">
        <v>0</v>
      </c>
      <c r="I110" s="65">
        <v>0</v>
      </c>
      <c r="J110" s="28">
        <v>0</v>
      </c>
      <c r="K110" s="65">
        <v>0</v>
      </c>
    </row>
    <row r="111" spans="1:14" s="17" customFormat="1" ht="15.75" x14ac:dyDescent="0.2">
      <c r="A111" s="24" t="s">
        <v>22</v>
      </c>
      <c r="B111" s="25">
        <v>19</v>
      </c>
      <c r="C111" s="27" t="s">
        <v>129</v>
      </c>
      <c r="D111" s="28">
        <v>2</v>
      </c>
      <c r="E111" s="70">
        <v>0.26</v>
      </c>
      <c r="F111" s="28">
        <v>0</v>
      </c>
      <c r="G111" s="65">
        <v>0</v>
      </c>
      <c r="H111" s="28">
        <v>0</v>
      </c>
      <c r="I111" s="65">
        <v>0</v>
      </c>
      <c r="J111" s="28">
        <v>2</v>
      </c>
      <c r="K111" s="70">
        <v>0.26</v>
      </c>
    </row>
    <row r="112" spans="1:14" s="12" customFormat="1" ht="15.75" x14ac:dyDescent="0.25">
      <c r="A112" s="24" t="s">
        <v>22</v>
      </c>
      <c r="B112" s="25">
        <v>20</v>
      </c>
      <c r="C112" s="39" t="s">
        <v>130</v>
      </c>
      <c r="D112" s="33">
        <v>6</v>
      </c>
      <c r="E112" s="68">
        <v>5.8999999999999997E-2</v>
      </c>
      <c r="F112" s="33">
        <v>2</v>
      </c>
      <c r="G112" s="68">
        <v>0.02</v>
      </c>
      <c r="H112" s="33">
        <v>8</v>
      </c>
      <c r="I112" s="68">
        <v>6.5000000000000002E-2</v>
      </c>
      <c r="J112" s="33">
        <v>0</v>
      </c>
      <c r="K112" s="68">
        <v>0</v>
      </c>
      <c r="L112" s="11"/>
      <c r="N112" s="12" t="s">
        <v>18</v>
      </c>
    </row>
    <row r="113" spans="1:12" s="12" customFormat="1" ht="15.75" x14ac:dyDescent="0.25">
      <c r="A113" s="24" t="s">
        <v>22</v>
      </c>
      <c r="B113" s="25">
        <v>21</v>
      </c>
      <c r="C113" s="39" t="s">
        <v>131</v>
      </c>
      <c r="D113" s="33">
        <v>2</v>
      </c>
      <c r="E113" s="68">
        <v>0.01</v>
      </c>
      <c r="F113" s="33">
        <v>2</v>
      </c>
      <c r="G113" s="68">
        <v>0.01</v>
      </c>
      <c r="H113" s="33">
        <v>0</v>
      </c>
      <c r="I113" s="68">
        <v>0</v>
      </c>
      <c r="J113" s="33">
        <v>0</v>
      </c>
      <c r="K113" s="68">
        <v>0</v>
      </c>
      <c r="L113" s="11"/>
    </row>
    <row r="114" spans="1:12" s="12" customFormat="1" ht="15.75" x14ac:dyDescent="0.25">
      <c r="A114" s="24" t="s">
        <v>22</v>
      </c>
      <c r="B114" s="25">
        <v>22</v>
      </c>
      <c r="C114" s="39" t="s">
        <v>132</v>
      </c>
      <c r="D114" s="33">
        <v>0</v>
      </c>
      <c r="E114" s="68">
        <v>0</v>
      </c>
      <c r="F114" s="33">
        <v>0</v>
      </c>
      <c r="G114" s="68">
        <v>0</v>
      </c>
      <c r="H114" s="33">
        <v>0</v>
      </c>
      <c r="I114" s="68">
        <v>0</v>
      </c>
      <c r="J114" s="33">
        <v>0</v>
      </c>
      <c r="K114" s="68">
        <v>0</v>
      </c>
      <c r="L114" s="11"/>
    </row>
    <row r="115" spans="1:12" s="12" customFormat="1" ht="15.75" x14ac:dyDescent="0.25">
      <c r="A115" s="24" t="s">
        <v>22</v>
      </c>
      <c r="B115" s="25">
        <v>23</v>
      </c>
      <c r="C115" s="39" t="s">
        <v>133</v>
      </c>
      <c r="D115" s="33">
        <v>2</v>
      </c>
      <c r="E115" s="68">
        <v>0.16300000000000001</v>
      </c>
      <c r="F115" s="33">
        <v>1</v>
      </c>
      <c r="G115" s="68">
        <v>7.0000000000000007E-2</v>
      </c>
      <c r="H115" s="33">
        <v>0</v>
      </c>
      <c r="I115" s="68">
        <v>0</v>
      </c>
      <c r="J115" s="33">
        <v>0</v>
      </c>
      <c r="K115" s="68">
        <v>0</v>
      </c>
      <c r="L115" s="11"/>
    </row>
    <row r="116" spans="1:12" s="12" customFormat="1" ht="15.75" x14ac:dyDescent="0.25">
      <c r="A116" s="24" t="s">
        <v>22</v>
      </c>
      <c r="B116" s="25">
        <v>24</v>
      </c>
      <c r="C116" s="39" t="s">
        <v>134</v>
      </c>
      <c r="D116" s="33">
        <v>0</v>
      </c>
      <c r="E116" s="68">
        <v>0</v>
      </c>
      <c r="F116" s="33">
        <v>1</v>
      </c>
      <c r="G116" s="68">
        <v>5.0000000000000001E-3</v>
      </c>
      <c r="H116" s="33">
        <v>2</v>
      </c>
      <c r="I116" s="68">
        <v>1.2999999999999999E-2</v>
      </c>
      <c r="J116" s="33">
        <v>0</v>
      </c>
      <c r="K116" s="68">
        <v>0</v>
      </c>
      <c r="L116" s="11"/>
    </row>
    <row r="117" spans="1:12" s="12" customFormat="1" ht="15.75" x14ac:dyDescent="0.25">
      <c r="A117" s="24" t="s">
        <v>22</v>
      </c>
      <c r="B117" s="25">
        <v>25</v>
      </c>
      <c r="C117" s="39" t="s">
        <v>135</v>
      </c>
      <c r="D117" s="33">
        <v>2</v>
      </c>
      <c r="E117" s="68">
        <v>0.2064</v>
      </c>
      <c r="F117" s="33">
        <v>5</v>
      </c>
      <c r="G117" s="68">
        <v>0.20065</v>
      </c>
      <c r="H117" s="33">
        <v>0</v>
      </c>
      <c r="I117" s="68">
        <v>0</v>
      </c>
      <c r="J117" s="33">
        <v>0</v>
      </c>
      <c r="K117" s="68">
        <v>0</v>
      </c>
      <c r="L117" s="11"/>
    </row>
    <row r="118" spans="1:12" s="12" customFormat="1" ht="15.75" x14ac:dyDescent="0.25">
      <c r="A118" s="24" t="s">
        <v>22</v>
      </c>
      <c r="B118" s="25">
        <v>26</v>
      </c>
      <c r="C118" s="39" t="s">
        <v>136</v>
      </c>
      <c r="D118" s="33">
        <v>1</v>
      </c>
      <c r="E118" s="68">
        <v>7.0000000000000001E-3</v>
      </c>
      <c r="F118" s="33">
        <v>0</v>
      </c>
      <c r="G118" s="68">
        <v>0</v>
      </c>
      <c r="H118" s="33">
        <v>0</v>
      </c>
      <c r="I118" s="68">
        <v>0</v>
      </c>
      <c r="J118" s="33">
        <v>0</v>
      </c>
      <c r="K118" s="68">
        <v>0</v>
      </c>
      <c r="L118" s="11"/>
    </row>
    <row r="119" spans="1:12" s="12" customFormat="1" ht="15.75" x14ac:dyDescent="0.25">
      <c r="A119" s="24" t="s">
        <v>22</v>
      </c>
      <c r="B119" s="25">
        <v>27</v>
      </c>
      <c r="C119" s="39" t="s">
        <v>137</v>
      </c>
      <c r="D119" s="33">
        <v>0</v>
      </c>
      <c r="E119" s="68">
        <v>0</v>
      </c>
      <c r="F119" s="33">
        <v>0</v>
      </c>
      <c r="G119" s="68">
        <v>0</v>
      </c>
      <c r="H119" s="33">
        <v>0</v>
      </c>
      <c r="I119" s="68">
        <v>0</v>
      </c>
      <c r="J119" s="33">
        <v>0</v>
      </c>
      <c r="K119" s="68">
        <v>0</v>
      </c>
      <c r="L119" s="11"/>
    </row>
    <row r="120" spans="1:12" s="12" customFormat="1" ht="15.75" x14ac:dyDescent="0.25">
      <c r="A120" s="24" t="s">
        <v>22</v>
      </c>
      <c r="B120" s="25">
        <v>28</v>
      </c>
      <c r="C120" s="39" t="s">
        <v>138</v>
      </c>
      <c r="D120" s="33">
        <v>0</v>
      </c>
      <c r="E120" s="68">
        <v>0</v>
      </c>
      <c r="F120" s="33">
        <v>1</v>
      </c>
      <c r="G120" s="68">
        <v>5.0000000000000001E-3</v>
      </c>
      <c r="H120" s="33">
        <v>0</v>
      </c>
      <c r="I120" s="68">
        <v>0</v>
      </c>
      <c r="J120" s="33">
        <v>0</v>
      </c>
      <c r="K120" s="68">
        <v>0</v>
      </c>
      <c r="L120" s="11"/>
    </row>
    <row r="121" spans="1:12" s="12" customFormat="1" ht="15.75" x14ac:dyDescent="0.25">
      <c r="A121" s="24" t="s">
        <v>22</v>
      </c>
      <c r="B121" s="25">
        <v>29</v>
      </c>
      <c r="C121" s="39" t="s">
        <v>139</v>
      </c>
      <c r="D121" s="33">
        <v>0</v>
      </c>
      <c r="E121" s="68">
        <v>0</v>
      </c>
      <c r="F121" s="33">
        <v>0</v>
      </c>
      <c r="G121" s="68">
        <v>0</v>
      </c>
      <c r="H121" s="33">
        <v>1</v>
      </c>
      <c r="I121" s="68">
        <v>1.4999999999999999E-2</v>
      </c>
      <c r="J121" s="33">
        <v>0</v>
      </c>
      <c r="K121" s="68">
        <v>0</v>
      </c>
      <c r="L121" s="11"/>
    </row>
    <row r="122" spans="1:12" s="12" customFormat="1" ht="15.75" x14ac:dyDescent="0.25">
      <c r="A122" s="24" t="s">
        <v>22</v>
      </c>
      <c r="B122" s="25">
        <v>30</v>
      </c>
      <c r="C122" s="39" t="s">
        <v>140</v>
      </c>
      <c r="D122" s="33">
        <v>1</v>
      </c>
      <c r="E122" s="68">
        <v>1.4999999999999999E-2</v>
      </c>
      <c r="F122" s="33">
        <v>1</v>
      </c>
      <c r="G122" s="68">
        <v>1.4999999999999999E-2</v>
      </c>
      <c r="H122" s="33">
        <v>0</v>
      </c>
      <c r="I122" s="68">
        <v>0</v>
      </c>
      <c r="J122" s="33">
        <v>0</v>
      </c>
      <c r="K122" s="68">
        <v>0</v>
      </c>
      <c r="L122" s="11"/>
    </row>
    <row r="123" spans="1:12" s="4" customFormat="1" ht="15.75" x14ac:dyDescent="0.25">
      <c r="A123" s="24" t="s">
        <v>22</v>
      </c>
      <c r="B123" s="25">
        <v>31</v>
      </c>
      <c r="C123" s="34" t="s">
        <v>141</v>
      </c>
      <c r="D123" s="40">
        <v>1</v>
      </c>
      <c r="E123" s="69">
        <v>1.1718</v>
      </c>
      <c r="F123" s="34">
        <v>0</v>
      </c>
      <c r="G123" s="69">
        <v>0</v>
      </c>
      <c r="H123" s="34">
        <v>0</v>
      </c>
      <c r="I123" s="69">
        <v>0</v>
      </c>
      <c r="J123" s="34">
        <v>0</v>
      </c>
      <c r="K123" s="69">
        <v>0</v>
      </c>
    </row>
    <row r="124" spans="1:12" s="4" customFormat="1" ht="15.75" x14ac:dyDescent="0.25">
      <c r="A124" s="24" t="s">
        <v>22</v>
      </c>
      <c r="B124" s="25">
        <v>32</v>
      </c>
      <c r="C124" s="34" t="s">
        <v>142</v>
      </c>
      <c r="D124" s="40">
        <v>10</v>
      </c>
      <c r="E124" s="69">
        <v>2.5119999999999996E-2</v>
      </c>
      <c r="F124" s="34">
        <v>4</v>
      </c>
      <c r="G124" s="69">
        <v>0.438</v>
      </c>
      <c r="H124" s="34">
        <v>0</v>
      </c>
      <c r="I124" s="69">
        <v>0</v>
      </c>
      <c r="J124" s="34">
        <v>0</v>
      </c>
      <c r="K124" s="69">
        <v>0</v>
      </c>
    </row>
    <row r="125" spans="1:12" s="4" customFormat="1" ht="15.75" x14ac:dyDescent="0.25">
      <c r="A125" s="24" t="s">
        <v>22</v>
      </c>
      <c r="B125" s="25">
        <v>33</v>
      </c>
      <c r="C125" s="34" t="s">
        <v>143</v>
      </c>
      <c r="D125" s="40">
        <v>0</v>
      </c>
      <c r="E125" s="69">
        <v>0</v>
      </c>
      <c r="F125" s="34">
        <v>0</v>
      </c>
      <c r="G125" s="69">
        <v>0</v>
      </c>
      <c r="H125" s="34">
        <v>1</v>
      </c>
      <c r="I125" s="69">
        <v>3.0000000000000001E-3</v>
      </c>
      <c r="J125" s="34">
        <v>0</v>
      </c>
      <c r="K125" s="69">
        <v>0</v>
      </c>
    </row>
    <row r="126" spans="1:12" s="4" customFormat="1" ht="15.75" x14ac:dyDescent="0.25">
      <c r="A126" s="24" t="s">
        <v>22</v>
      </c>
      <c r="B126" s="25">
        <v>34</v>
      </c>
      <c r="C126" s="34" t="s">
        <v>144</v>
      </c>
      <c r="D126" s="40">
        <v>0</v>
      </c>
      <c r="E126" s="69">
        <v>0</v>
      </c>
      <c r="F126" s="34">
        <v>1</v>
      </c>
      <c r="G126" s="69">
        <v>5.0000000000000001E-3</v>
      </c>
      <c r="H126" s="34">
        <v>2</v>
      </c>
      <c r="I126" s="69">
        <v>0.01</v>
      </c>
      <c r="J126" s="34">
        <v>0</v>
      </c>
      <c r="K126" s="69">
        <v>0</v>
      </c>
    </row>
    <row r="127" spans="1:12" s="4" customFormat="1" ht="15.75" x14ac:dyDescent="0.25">
      <c r="A127" s="24" t="s">
        <v>22</v>
      </c>
      <c r="B127" s="25">
        <v>35</v>
      </c>
      <c r="C127" s="34" t="s">
        <v>145</v>
      </c>
      <c r="D127" s="40">
        <v>0</v>
      </c>
      <c r="E127" s="69">
        <v>0</v>
      </c>
      <c r="F127" s="34">
        <v>0</v>
      </c>
      <c r="G127" s="69">
        <v>0</v>
      </c>
      <c r="H127" s="34">
        <v>4</v>
      </c>
      <c r="I127" s="69">
        <v>2.2019999999999998E-2</v>
      </c>
      <c r="J127" s="34">
        <v>0</v>
      </c>
      <c r="K127" s="69">
        <v>0</v>
      </c>
    </row>
    <row r="128" spans="1:12" x14ac:dyDescent="0.25">
      <c r="D128" s="6"/>
      <c r="E128" s="60"/>
      <c r="F128" s="6"/>
      <c r="G128" s="60"/>
      <c r="H128" s="6"/>
      <c r="I128" s="60"/>
      <c r="J128" s="6"/>
      <c r="K128" s="60"/>
    </row>
  </sheetData>
  <sortState ref="C24:C34">
    <sortCondition ref="C24"/>
  </sortState>
  <mergeCells count="8">
    <mergeCell ref="J4:K5"/>
    <mergeCell ref="H1:K1"/>
    <mergeCell ref="A4:A6"/>
    <mergeCell ref="C4:C6"/>
    <mergeCell ref="D4:E5"/>
    <mergeCell ref="F4:G5"/>
    <mergeCell ref="H4:I5"/>
    <mergeCell ref="A2:K2"/>
  </mergeCells>
  <pageMargins left="0.70866141732283472" right="0.15748031496062992" top="0.74803149606299213" bottom="0.74803149606299213" header="0.31496062992125984" footer="0.31496062992125984"/>
  <pageSetup paperSize="9" scale="58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8"/>
  <sheetViews>
    <sheetView tabSelected="1" view="pageBreakPreview" zoomScaleNormal="100" zoomScaleSheetLayoutView="100" workbookViewId="0">
      <pane ySplit="4" topLeftCell="A133" activePane="bottomLeft" state="frozen"/>
      <selection pane="bottomLeft" activeCell="B5" sqref="B5:B158"/>
    </sheetView>
  </sheetViews>
  <sheetFormatPr defaultRowHeight="15" x14ac:dyDescent="0.25"/>
  <cols>
    <col min="1" max="1" width="34.42578125" customWidth="1"/>
    <col min="2" max="2" width="12.85546875" customWidth="1"/>
    <col min="3" max="3" width="14.5703125" style="3" customWidth="1"/>
    <col min="4" max="5" width="15" style="3" customWidth="1"/>
    <col min="6" max="6" width="19" style="3" customWidth="1"/>
    <col min="7" max="7" width="13.140625" style="3" customWidth="1"/>
    <col min="8" max="8" width="44.140625" style="1" customWidth="1"/>
  </cols>
  <sheetData>
    <row r="1" spans="1:8" s="4" customFormat="1" x14ac:dyDescent="0.25">
      <c r="A1" s="45"/>
      <c r="B1" s="45"/>
      <c r="C1" s="50"/>
      <c r="D1" s="50"/>
      <c r="E1" s="50"/>
      <c r="F1" s="50"/>
      <c r="G1" s="50"/>
      <c r="H1" s="59" t="s">
        <v>15</v>
      </c>
    </row>
    <row r="2" spans="1:8" ht="15.75" thickBot="1" x14ac:dyDescent="0.3">
      <c r="A2" s="81" t="s">
        <v>19</v>
      </c>
      <c r="B2" s="81"/>
      <c r="C2" s="81"/>
      <c r="D2" s="81"/>
      <c r="E2" s="81"/>
      <c r="F2" s="81"/>
      <c r="G2" s="81"/>
      <c r="H2" s="81"/>
    </row>
    <row r="3" spans="1:8" ht="60" x14ac:dyDescent="0.25">
      <c r="A3" s="41" t="s">
        <v>0</v>
      </c>
      <c r="B3" s="41" t="s">
        <v>1</v>
      </c>
      <c r="C3" s="41" t="s">
        <v>8</v>
      </c>
      <c r="D3" s="41" t="s">
        <v>9</v>
      </c>
      <c r="E3" s="41" t="s">
        <v>10</v>
      </c>
      <c r="F3" s="42" t="s">
        <v>155</v>
      </c>
      <c r="G3" s="42" t="s">
        <v>11</v>
      </c>
      <c r="H3" s="41" t="s">
        <v>12</v>
      </c>
    </row>
    <row r="4" spans="1:8" x14ac:dyDescent="0.25">
      <c r="A4" s="51"/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4">
        <v>7</v>
      </c>
    </row>
    <row r="5" spans="1:8" s="5" customFormat="1" ht="15.75" x14ac:dyDescent="0.25">
      <c r="A5" s="24" t="s">
        <v>22</v>
      </c>
      <c r="B5" s="24">
        <v>1</v>
      </c>
      <c r="C5" s="24">
        <v>40841638</v>
      </c>
      <c r="D5" s="46">
        <v>41822</v>
      </c>
      <c r="E5" s="24" t="s">
        <v>16</v>
      </c>
      <c r="F5" s="52">
        <v>5</v>
      </c>
      <c r="G5" s="56">
        <v>2745.65</v>
      </c>
      <c r="H5" s="24" t="s">
        <v>81</v>
      </c>
    </row>
    <row r="6" spans="1:8" s="5" customFormat="1" ht="15.75" x14ac:dyDescent="0.25">
      <c r="A6" s="24" t="s">
        <v>22</v>
      </c>
      <c r="B6" s="24">
        <v>2</v>
      </c>
      <c r="C6" s="24">
        <v>40841644</v>
      </c>
      <c r="D6" s="46">
        <v>41822</v>
      </c>
      <c r="E6" s="24" t="s">
        <v>16</v>
      </c>
      <c r="F6" s="52">
        <v>5</v>
      </c>
      <c r="G6" s="56">
        <v>2745.65</v>
      </c>
      <c r="H6" s="24" t="s">
        <v>81</v>
      </c>
    </row>
    <row r="7" spans="1:8" s="5" customFormat="1" ht="15.75" x14ac:dyDescent="0.25">
      <c r="A7" s="24" t="s">
        <v>22</v>
      </c>
      <c r="B7" s="24">
        <v>3</v>
      </c>
      <c r="C7" s="24">
        <v>40887782</v>
      </c>
      <c r="D7" s="46">
        <v>41824</v>
      </c>
      <c r="E7" s="24" t="s">
        <v>16</v>
      </c>
      <c r="F7" s="53">
        <v>12</v>
      </c>
      <c r="G7" s="57">
        <f>550/1.18</f>
        <v>466.10169491525426</v>
      </c>
      <c r="H7" s="24" t="s">
        <v>33</v>
      </c>
    </row>
    <row r="8" spans="1:8" s="5" customFormat="1" ht="15.75" x14ac:dyDescent="0.25">
      <c r="A8" s="24" t="s">
        <v>22</v>
      </c>
      <c r="B8" s="24">
        <v>4</v>
      </c>
      <c r="C8" s="47">
        <v>40890537</v>
      </c>
      <c r="D8" s="46">
        <v>41821</v>
      </c>
      <c r="E8" s="24" t="s">
        <v>16</v>
      </c>
      <c r="F8" s="54">
        <v>5</v>
      </c>
      <c r="G8" s="58">
        <v>466.1</v>
      </c>
      <c r="H8" s="24" t="s">
        <v>146</v>
      </c>
    </row>
    <row r="9" spans="1:8" s="5" customFormat="1" ht="15.75" x14ac:dyDescent="0.25">
      <c r="A9" s="24" t="s">
        <v>22</v>
      </c>
      <c r="B9" s="24">
        <v>5</v>
      </c>
      <c r="C9" s="24">
        <v>40897731</v>
      </c>
      <c r="D9" s="46">
        <v>41821</v>
      </c>
      <c r="E9" s="24" t="s">
        <v>16</v>
      </c>
      <c r="F9" s="52">
        <v>10</v>
      </c>
      <c r="G9" s="56">
        <v>466.1</v>
      </c>
      <c r="H9" s="24" t="s">
        <v>130</v>
      </c>
    </row>
    <row r="10" spans="1:8" s="5" customFormat="1" ht="15.75" x14ac:dyDescent="0.25">
      <c r="A10" s="24" t="s">
        <v>22</v>
      </c>
      <c r="B10" s="24">
        <v>6</v>
      </c>
      <c r="C10" s="24">
        <v>40899547</v>
      </c>
      <c r="D10" s="46">
        <v>41848</v>
      </c>
      <c r="E10" s="24" t="s">
        <v>16</v>
      </c>
      <c r="F10" s="52">
        <v>5</v>
      </c>
      <c r="G10" s="58">
        <v>466.1</v>
      </c>
      <c r="H10" s="24" t="s">
        <v>147</v>
      </c>
    </row>
    <row r="11" spans="1:8" s="5" customFormat="1" ht="15.75" x14ac:dyDescent="0.25">
      <c r="A11" s="24" t="s">
        <v>22</v>
      </c>
      <c r="B11" s="24">
        <v>7</v>
      </c>
      <c r="C11" s="24">
        <v>40901057</v>
      </c>
      <c r="D11" s="46">
        <v>41821</v>
      </c>
      <c r="E11" s="24" t="s">
        <v>16</v>
      </c>
      <c r="F11" s="53">
        <v>6.3</v>
      </c>
      <c r="G11" s="57">
        <f>550/1.18</f>
        <v>466.10169491525426</v>
      </c>
      <c r="H11" s="24" t="s">
        <v>35</v>
      </c>
    </row>
    <row r="12" spans="1:8" s="5" customFormat="1" ht="15.75" x14ac:dyDescent="0.25">
      <c r="A12" s="24" t="s">
        <v>22</v>
      </c>
      <c r="B12" s="24">
        <v>8</v>
      </c>
      <c r="C12" s="24">
        <v>40905489</v>
      </c>
      <c r="D12" s="46">
        <v>41836</v>
      </c>
      <c r="E12" s="24" t="s">
        <v>16</v>
      </c>
      <c r="F12" s="52">
        <v>5</v>
      </c>
      <c r="G12" s="58">
        <v>466.1</v>
      </c>
      <c r="H12" s="24" t="s">
        <v>46</v>
      </c>
    </row>
    <row r="13" spans="1:8" s="5" customFormat="1" ht="15.75" x14ac:dyDescent="0.25">
      <c r="A13" s="24" t="s">
        <v>22</v>
      </c>
      <c r="B13" s="24">
        <v>9</v>
      </c>
      <c r="C13" s="24">
        <v>40907445</v>
      </c>
      <c r="D13" s="46">
        <v>41831</v>
      </c>
      <c r="E13" s="24" t="s">
        <v>16</v>
      </c>
      <c r="F13" s="52">
        <v>15</v>
      </c>
      <c r="G13" s="56">
        <v>466.1</v>
      </c>
      <c r="H13" s="24" t="s">
        <v>71</v>
      </c>
    </row>
    <row r="14" spans="1:8" s="5" customFormat="1" ht="15.75" x14ac:dyDescent="0.25">
      <c r="A14" s="24" t="s">
        <v>22</v>
      </c>
      <c r="B14" s="24">
        <v>10</v>
      </c>
      <c r="C14" s="24">
        <v>40909043</v>
      </c>
      <c r="D14" s="46">
        <v>41838</v>
      </c>
      <c r="E14" s="24" t="s">
        <v>16</v>
      </c>
      <c r="F14" s="52">
        <v>10</v>
      </c>
      <c r="G14" s="58">
        <v>466.1</v>
      </c>
      <c r="H14" s="24" t="s">
        <v>47</v>
      </c>
    </row>
    <row r="15" spans="1:8" s="5" customFormat="1" ht="15.75" x14ac:dyDescent="0.25">
      <c r="A15" s="24" t="s">
        <v>22</v>
      </c>
      <c r="B15" s="24">
        <v>11</v>
      </c>
      <c r="C15" s="24">
        <v>40910881</v>
      </c>
      <c r="D15" s="46">
        <v>41821</v>
      </c>
      <c r="E15" s="24" t="s">
        <v>16</v>
      </c>
      <c r="F15" s="52">
        <v>5</v>
      </c>
      <c r="G15" s="56">
        <v>466.1</v>
      </c>
      <c r="H15" s="24" t="s">
        <v>134</v>
      </c>
    </row>
    <row r="16" spans="1:8" s="5" customFormat="1" ht="15.75" x14ac:dyDescent="0.25">
      <c r="A16" s="24" t="s">
        <v>22</v>
      </c>
      <c r="B16" s="24">
        <v>12</v>
      </c>
      <c r="C16" s="24">
        <v>40914148</v>
      </c>
      <c r="D16" s="46">
        <v>41851</v>
      </c>
      <c r="E16" s="24" t="s">
        <v>16</v>
      </c>
      <c r="F16" s="52">
        <v>10</v>
      </c>
      <c r="G16" s="58">
        <v>79344.600000000006</v>
      </c>
      <c r="H16" s="24" t="s">
        <v>58</v>
      </c>
    </row>
    <row r="17" spans="1:8" s="5" customFormat="1" ht="15.75" x14ac:dyDescent="0.25">
      <c r="A17" s="24" t="s">
        <v>22</v>
      </c>
      <c r="B17" s="24">
        <v>13</v>
      </c>
      <c r="C17" s="24">
        <v>40915311</v>
      </c>
      <c r="D17" s="46">
        <v>41822</v>
      </c>
      <c r="E17" s="24" t="s">
        <v>16</v>
      </c>
      <c r="F17" s="52">
        <v>5</v>
      </c>
      <c r="G17" s="58">
        <v>466.1</v>
      </c>
      <c r="H17" s="24" t="s">
        <v>47</v>
      </c>
    </row>
    <row r="18" spans="1:8" s="5" customFormat="1" ht="15.75" x14ac:dyDescent="0.25">
      <c r="A18" s="24" t="s">
        <v>22</v>
      </c>
      <c r="B18" s="24">
        <v>14</v>
      </c>
      <c r="C18" s="24">
        <v>40915334</v>
      </c>
      <c r="D18" s="46">
        <v>41835</v>
      </c>
      <c r="E18" s="24" t="s">
        <v>21</v>
      </c>
      <c r="F18" s="52">
        <v>150</v>
      </c>
      <c r="G18" s="58">
        <v>411651.52</v>
      </c>
      <c r="H18" s="24" t="s">
        <v>126</v>
      </c>
    </row>
    <row r="19" spans="1:8" s="5" customFormat="1" ht="15.75" x14ac:dyDescent="0.25">
      <c r="A19" s="24" t="s">
        <v>22</v>
      </c>
      <c r="B19" s="24">
        <v>15</v>
      </c>
      <c r="C19" s="24">
        <v>40915342</v>
      </c>
      <c r="D19" s="46">
        <v>41822</v>
      </c>
      <c r="E19" s="24" t="s">
        <v>16</v>
      </c>
      <c r="F19" s="52">
        <v>22</v>
      </c>
      <c r="G19" s="58">
        <v>11753.72</v>
      </c>
      <c r="H19" s="24" t="s">
        <v>63</v>
      </c>
    </row>
    <row r="20" spans="1:8" s="5" customFormat="1" ht="15.75" x14ac:dyDescent="0.25">
      <c r="A20" s="24" t="s">
        <v>22</v>
      </c>
      <c r="B20" s="24">
        <v>16</v>
      </c>
      <c r="C20" s="24">
        <v>40915449</v>
      </c>
      <c r="D20" s="46">
        <v>41849</v>
      </c>
      <c r="E20" s="24" t="s">
        <v>16</v>
      </c>
      <c r="F20" s="52">
        <v>12</v>
      </c>
      <c r="G20" s="58">
        <v>466.1</v>
      </c>
      <c r="H20" s="24" t="s">
        <v>128</v>
      </c>
    </row>
    <row r="21" spans="1:8" s="5" customFormat="1" ht="15.75" x14ac:dyDescent="0.25">
      <c r="A21" s="24" t="s">
        <v>22</v>
      </c>
      <c r="B21" s="24">
        <v>17</v>
      </c>
      <c r="C21" s="24">
        <v>40916098</v>
      </c>
      <c r="D21" s="46">
        <v>41829</v>
      </c>
      <c r="E21" s="24" t="s">
        <v>16</v>
      </c>
      <c r="F21" s="52">
        <v>5</v>
      </c>
      <c r="G21" s="56">
        <v>466.1</v>
      </c>
      <c r="H21" s="24" t="s">
        <v>148</v>
      </c>
    </row>
    <row r="22" spans="1:8" s="5" customFormat="1" ht="15.75" x14ac:dyDescent="0.25">
      <c r="A22" s="24" t="s">
        <v>22</v>
      </c>
      <c r="B22" s="24">
        <v>18</v>
      </c>
      <c r="C22" s="24">
        <v>40916749</v>
      </c>
      <c r="D22" s="46">
        <v>41835</v>
      </c>
      <c r="E22" s="24" t="s">
        <v>16</v>
      </c>
      <c r="F22" s="55">
        <v>5</v>
      </c>
      <c r="G22" s="56">
        <f>3152.13/1.18</f>
        <v>2671.2966101694919</v>
      </c>
      <c r="H22" s="24" t="s">
        <v>149</v>
      </c>
    </row>
    <row r="23" spans="1:8" s="5" customFormat="1" ht="15.75" x14ac:dyDescent="0.25">
      <c r="A23" s="24" t="s">
        <v>22</v>
      </c>
      <c r="B23" s="24">
        <v>19</v>
      </c>
      <c r="C23" s="24">
        <v>40916872</v>
      </c>
      <c r="D23" s="46">
        <v>41824</v>
      </c>
      <c r="E23" s="24" t="s">
        <v>16</v>
      </c>
      <c r="F23" s="52">
        <v>10</v>
      </c>
      <c r="G23" s="56">
        <v>466.1</v>
      </c>
      <c r="H23" s="24" t="s">
        <v>69</v>
      </c>
    </row>
    <row r="24" spans="1:8" s="5" customFormat="1" ht="15.75" x14ac:dyDescent="0.25">
      <c r="A24" s="24" t="s">
        <v>22</v>
      </c>
      <c r="B24" s="24">
        <v>20</v>
      </c>
      <c r="C24" s="24">
        <v>40916969</v>
      </c>
      <c r="D24" s="46">
        <v>41821</v>
      </c>
      <c r="E24" s="24" t="s">
        <v>16</v>
      </c>
      <c r="F24" s="52">
        <v>10</v>
      </c>
      <c r="G24" s="58">
        <v>466.1</v>
      </c>
      <c r="H24" s="24" t="s">
        <v>124</v>
      </c>
    </row>
    <row r="25" spans="1:8" s="5" customFormat="1" ht="15.75" x14ac:dyDescent="0.25">
      <c r="A25" s="24" t="s">
        <v>22</v>
      </c>
      <c r="B25" s="24">
        <v>21</v>
      </c>
      <c r="C25" s="24">
        <v>40917567</v>
      </c>
      <c r="D25" s="46">
        <v>41828</v>
      </c>
      <c r="E25" s="24" t="s">
        <v>17</v>
      </c>
      <c r="F25" s="52">
        <v>5</v>
      </c>
      <c r="G25" s="58">
        <v>466.1</v>
      </c>
      <c r="H25" s="24" t="s">
        <v>50</v>
      </c>
    </row>
    <row r="26" spans="1:8" s="5" customFormat="1" ht="15.75" x14ac:dyDescent="0.25">
      <c r="A26" s="24" t="s">
        <v>22</v>
      </c>
      <c r="B26" s="24">
        <v>22</v>
      </c>
      <c r="C26" s="24">
        <v>40917573</v>
      </c>
      <c r="D26" s="46">
        <v>41828</v>
      </c>
      <c r="E26" s="24" t="s">
        <v>17</v>
      </c>
      <c r="F26" s="52">
        <v>5</v>
      </c>
      <c r="G26" s="58">
        <v>466.1</v>
      </c>
      <c r="H26" s="24" t="s">
        <v>50</v>
      </c>
    </row>
    <row r="27" spans="1:8" s="5" customFormat="1" ht="15.75" x14ac:dyDescent="0.25">
      <c r="A27" s="24" t="s">
        <v>22</v>
      </c>
      <c r="B27" s="24">
        <v>23</v>
      </c>
      <c r="C27" s="24">
        <v>40917578</v>
      </c>
      <c r="D27" s="46">
        <v>41823</v>
      </c>
      <c r="E27" s="24" t="s">
        <v>16</v>
      </c>
      <c r="F27" s="52">
        <v>5</v>
      </c>
      <c r="G27" s="58">
        <v>466.1</v>
      </c>
      <c r="H27" s="24" t="s">
        <v>47</v>
      </c>
    </row>
    <row r="28" spans="1:8" s="5" customFormat="1" ht="31.5" x14ac:dyDescent="0.25">
      <c r="A28" s="24" t="s">
        <v>22</v>
      </c>
      <c r="B28" s="24">
        <v>24</v>
      </c>
      <c r="C28" s="24">
        <v>40917755</v>
      </c>
      <c r="D28" s="46">
        <v>41822</v>
      </c>
      <c r="E28" s="24" t="s">
        <v>16</v>
      </c>
      <c r="F28" s="55">
        <v>5</v>
      </c>
      <c r="G28" s="56">
        <f>3152.13/1.18</f>
        <v>2671.2966101694919</v>
      </c>
      <c r="H28" s="24" t="s">
        <v>150</v>
      </c>
    </row>
    <row r="29" spans="1:8" s="5" customFormat="1" ht="31.5" x14ac:dyDescent="0.25">
      <c r="A29" s="24" t="s">
        <v>22</v>
      </c>
      <c r="B29" s="24">
        <v>25</v>
      </c>
      <c r="C29" s="24">
        <v>40917758</v>
      </c>
      <c r="D29" s="46">
        <v>41824</v>
      </c>
      <c r="E29" s="24" t="s">
        <v>16</v>
      </c>
      <c r="F29" s="55">
        <v>5</v>
      </c>
      <c r="G29" s="56">
        <f>3152.13/1.18</f>
        <v>2671.2966101694919</v>
      </c>
      <c r="H29" s="24" t="s">
        <v>151</v>
      </c>
    </row>
    <row r="30" spans="1:8" s="5" customFormat="1" ht="15.75" x14ac:dyDescent="0.25">
      <c r="A30" s="24" t="s">
        <v>22</v>
      </c>
      <c r="B30" s="24">
        <v>26</v>
      </c>
      <c r="C30" s="24">
        <v>40918514</v>
      </c>
      <c r="D30" s="46">
        <v>41824</v>
      </c>
      <c r="E30" s="24" t="s">
        <v>16</v>
      </c>
      <c r="F30" s="52">
        <v>7</v>
      </c>
      <c r="G30" s="56">
        <v>466.1</v>
      </c>
      <c r="H30" s="24" t="s">
        <v>105</v>
      </c>
    </row>
    <row r="31" spans="1:8" s="5" customFormat="1" ht="15.75" x14ac:dyDescent="0.25">
      <c r="A31" s="24" t="s">
        <v>22</v>
      </c>
      <c r="B31" s="24">
        <v>27</v>
      </c>
      <c r="C31" s="24">
        <v>40918717</v>
      </c>
      <c r="D31" s="46">
        <v>41824</v>
      </c>
      <c r="E31" s="24" t="s">
        <v>16</v>
      </c>
      <c r="F31" s="52">
        <v>5</v>
      </c>
      <c r="G31" s="56">
        <v>466.1</v>
      </c>
      <c r="H31" s="24" t="s">
        <v>107</v>
      </c>
    </row>
    <row r="32" spans="1:8" s="5" customFormat="1" ht="15.75" x14ac:dyDescent="0.25">
      <c r="A32" s="24" t="s">
        <v>22</v>
      </c>
      <c r="B32" s="24">
        <v>28</v>
      </c>
      <c r="C32" s="24">
        <v>40918831</v>
      </c>
      <c r="D32" s="46">
        <v>41823</v>
      </c>
      <c r="E32" s="24" t="s">
        <v>16</v>
      </c>
      <c r="F32" s="52">
        <v>11</v>
      </c>
      <c r="G32" s="56">
        <v>466.1</v>
      </c>
      <c r="H32" s="24" t="s">
        <v>97</v>
      </c>
    </row>
    <row r="33" spans="1:8" s="5" customFormat="1" ht="15.75" x14ac:dyDescent="0.25">
      <c r="A33" s="24" t="s">
        <v>22</v>
      </c>
      <c r="B33" s="24">
        <v>29</v>
      </c>
      <c r="C33" s="24">
        <v>40918949</v>
      </c>
      <c r="D33" s="46">
        <v>41822</v>
      </c>
      <c r="E33" s="24" t="s">
        <v>16</v>
      </c>
      <c r="F33" s="52">
        <v>5</v>
      </c>
      <c r="G33" s="56">
        <v>2671.3</v>
      </c>
      <c r="H33" s="24" t="s">
        <v>96</v>
      </c>
    </row>
    <row r="34" spans="1:8" s="5" customFormat="1" ht="15.75" x14ac:dyDescent="0.25">
      <c r="A34" s="24" t="s">
        <v>22</v>
      </c>
      <c r="B34" s="24">
        <v>30</v>
      </c>
      <c r="C34" s="24">
        <v>40919148</v>
      </c>
      <c r="D34" s="46">
        <v>41822</v>
      </c>
      <c r="E34" s="24" t="s">
        <v>16</v>
      </c>
      <c r="F34" s="52">
        <v>5</v>
      </c>
      <c r="G34" s="56">
        <v>2671.3</v>
      </c>
      <c r="H34" s="24" t="s">
        <v>108</v>
      </c>
    </row>
    <row r="35" spans="1:8" s="5" customFormat="1" ht="15.75" x14ac:dyDescent="0.25">
      <c r="A35" s="24" t="s">
        <v>22</v>
      </c>
      <c r="B35" s="24">
        <v>31</v>
      </c>
      <c r="C35" s="24">
        <v>40919189</v>
      </c>
      <c r="D35" s="46">
        <v>41822</v>
      </c>
      <c r="E35" s="24" t="s">
        <v>16</v>
      </c>
      <c r="F35" s="52">
        <v>5</v>
      </c>
      <c r="G35" s="56">
        <v>2671.3</v>
      </c>
      <c r="H35" s="24" t="s">
        <v>109</v>
      </c>
    </row>
    <row r="36" spans="1:8" s="5" customFormat="1" ht="15.75" x14ac:dyDescent="0.25">
      <c r="A36" s="24" t="s">
        <v>22</v>
      </c>
      <c r="B36" s="24">
        <v>32</v>
      </c>
      <c r="C36" s="24">
        <v>40919400</v>
      </c>
      <c r="D36" s="46">
        <v>41831</v>
      </c>
      <c r="E36" s="24" t="s">
        <v>16</v>
      </c>
      <c r="F36" s="52">
        <v>5</v>
      </c>
      <c r="G36" s="56">
        <v>2671.3</v>
      </c>
      <c r="H36" s="24" t="s">
        <v>144</v>
      </c>
    </row>
    <row r="37" spans="1:8" s="5" customFormat="1" ht="15.75" x14ac:dyDescent="0.25">
      <c r="A37" s="24" t="s">
        <v>22</v>
      </c>
      <c r="B37" s="24">
        <v>33</v>
      </c>
      <c r="C37" s="24">
        <v>40920000</v>
      </c>
      <c r="D37" s="46">
        <v>41827</v>
      </c>
      <c r="E37" s="24" t="s">
        <v>16</v>
      </c>
      <c r="F37" s="53">
        <v>15</v>
      </c>
      <c r="G37" s="57">
        <f>550/1.18</f>
        <v>466.10169491525426</v>
      </c>
      <c r="H37" s="24" t="s">
        <v>119</v>
      </c>
    </row>
    <row r="38" spans="1:8" s="5" customFormat="1" ht="15.75" x14ac:dyDescent="0.25">
      <c r="A38" s="24" t="s">
        <v>22</v>
      </c>
      <c r="B38" s="24">
        <v>34</v>
      </c>
      <c r="C38" s="24">
        <v>40920067</v>
      </c>
      <c r="D38" s="46">
        <v>41851</v>
      </c>
      <c r="E38" s="24" t="s">
        <v>16</v>
      </c>
      <c r="F38" s="53">
        <v>12</v>
      </c>
      <c r="G38" s="57">
        <f>550/1.18</f>
        <v>466.10169491525426</v>
      </c>
      <c r="H38" s="24" t="s">
        <v>149</v>
      </c>
    </row>
    <row r="39" spans="1:8" s="5" customFormat="1" ht="15.75" x14ac:dyDescent="0.25">
      <c r="A39" s="24" t="s">
        <v>22</v>
      </c>
      <c r="B39" s="24">
        <v>35</v>
      </c>
      <c r="C39" s="24">
        <v>40920214</v>
      </c>
      <c r="D39" s="46">
        <v>41831</v>
      </c>
      <c r="E39" s="24" t="s">
        <v>16</v>
      </c>
      <c r="F39" s="52">
        <v>0.25</v>
      </c>
      <c r="G39" s="56">
        <v>466.1</v>
      </c>
      <c r="H39" s="24" t="s">
        <v>135</v>
      </c>
    </row>
    <row r="40" spans="1:8" s="5" customFormat="1" ht="15.75" x14ac:dyDescent="0.25">
      <c r="A40" s="24" t="s">
        <v>22</v>
      </c>
      <c r="B40" s="24">
        <v>36</v>
      </c>
      <c r="C40" s="24">
        <v>40920219</v>
      </c>
      <c r="D40" s="46">
        <v>41827</v>
      </c>
      <c r="E40" s="24" t="s">
        <v>16</v>
      </c>
      <c r="F40" s="53">
        <v>9</v>
      </c>
      <c r="G40" s="57">
        <f>550/1.18</f>
        <v>466.10169491525426</v>
      </c>
      <c r="H40" s="24" t="s">
        <v>152</v>
      </c>
    </row>
    <row r="41" spans="1:8" s="5" customFormat="1" ht="15.75" x14ac:dyDescent="0.25">
      <c r="A41" s="24" t="s">
        <v>22</v>
      </c>
      <c r="B41" s="24">
        <v>37</v>
      </c>
      <c r="C41" s="24">
        <v>40920256</v>
      </c>
      <c r="D41" s="46">
        <v>41831</v>
      </c>
      <c r="E41" s="24" t="s">
        <v>16</v>
      </c>
      <c r="F41" s="52">
        <v>0.25</v>
      </c>
      <c r="G41" s="56">
        <v>466.1</v>
      </c>
      <c r="H41" s="24" t="s">
        <v>135</v>
      </c>
    </row>
    <row r="42" spans="1:8" s="5" customFormat="1" ht="15.75" x14ac:dyDescent="0.25">
      <c r="A42" s="24" t="s">
        <v>22</v>
      </c>
      <c r="B42" s="24">
        <v>38</v>
      </c>
      <c r="C42" s="24">
        <v>40920262</v>
      </c>
      <c r="D42" s="46">
        <v>41822</v>
      </c>
      <c r="E42" s="24" t="s">
        <v>16</v>
      </c>
      <c r="F42" s="53">
        <v>6.3</v>
      </c>
      <c r="G42" s="57">
        <f>550/1.18</f>
        <v>466.10169491525426</v>
      </c>
      <c r="H42" s="24" t="s">
        <v>40</v>
      </c>
    </row>
    <row r="43" spans="1:8" s="5" customFormat="1" ht="15.75" x14ac:dyDescent="0.25">
      <c r="A43" s="24" t="s">
        <v>22</v>
      </c>
      <c r="B43" s="24">
        <v>39</v>
      </c>
      <c r="C43" s="24">
        <v>40920284</v>
      </c>
      <c r="D43" s="46">
        <v>41831</v>
      </c>
      <c r="E43" s="24" t="s">
        <v>16</v>
      </c>
      <c r="F43" s="52">
        <v>0.5</v>
      </c>
      <c r="G43" s="56">
        <v>466.1</v>
      </c>
      <c r="H43" s="24" t="s">
        <v>135</v>
      </c>
    </row>
    <row r="44" spans="1:8" s="5" customFormat="1" ht="15.75" x14ac:dyDescent="0.25">
      <c r="A44" s="24" t="s">
        <v>22</v>
      </c>
      <c r="B44" s="24">
        <v>40</v>
      </c>
      <c r="C44" s="24">
        <v>40920317</v>
      </c>
      <c r="D44" s="46">
        <v>41842</v>
      </c>
      <c r="E44" s="24" t="s">
        <v>16</v>
      </c>
      <c r="F44" s="53">
        <v>15</v>
      </c>
      <c r="G44" s="57">
        <f>550/1.18</f>
        <v>466.10169491525426</v>
      </c>
      <c r="H44" s="24" t="s">
        <v>149</v>
      </c>
    </row>
    <row r="45" spans="1:8" s="5" customFormat="1" ht="15.75" x14ac:dyDescent="0.25">
      <c r="A45" s="24" t="s">
        <v>22</v>
      </c>
      <c r="B45" s="24">
        <v>41</v>
      </c>
      <c r="C45" s="24">
        <v>40920326</v>
      </c>
      <c r="D45" s="46">
        <v>41831</v>
      </c>
      <c r="E45" s="24" t="s">
        <v>16</v>
      </c>
      <c r="F45" s="52">
        <v>0.25</v>
      </c>
      <c r="G45" s="56">
        <v>466.1</v>
      </c>
      <c r="H45" s="24" t="s">
        <v>135</v>
      </c>
    </row>
    <row r="46" spans="1:8" s="5" customFormat="1" ht="15.75" x14ac:dyDescent="0.25">
      <c r="A46" s="24" t="s">
        <v>22</v>
      </c>
      <c r="B46" s="24">
        <v>42</v>
      </c>
      <c r="C46" s="24">
        <v>40920370</v>
      </c>
      <c r="D46" s="46">
        <v>41827</v>
      </c>
      <c r="E46" s="24" t="s">
        <v>16</v>
      </c>
      <c r="F46" s="53">
        <v>5</v>
      </c>
      <c r="G46" s="57">
        <f>3152.13/1.18</f>
        <v>2671.2966101694919</v>
      </c>
      <c r="H46" s="24" t="s">
        <v>35</v>
      </c>
    </row>
    <row r="47" spans="1:8" s="5" customFormat="1" ht="15.75" x14ac:dyDescent="0.25">
      <c r="A47" s="24" t="s">
        <v>22</v>
      </c>
      <c r="B47" s="24">
        <v>43</v>
      </c>
      <c r="C47" s="24">
        <v>40920519</v>
      </c>
      <c r="D47" s="46">
        <v>41821</v>
      </c>
      <c r="E47" s="24" t="s">
        <v>16</v>
      </c>
      <c r="F47" s="52">
        <v>12</v>
      </c>
      <c r="G47" s="56">
        <v>466.1</v>
      </c>
      <c r="H47" s="24" t="s">
        <v>91</v>
      </c>
    </row>
    <row r="48" spans="1:8" s="5" customFormat="1" ht="15.75" x14ac:dyDescent="0.25">
      <c r="A48" s="24" t="s">
        <v>22</v>
      </c>
      <c r="B48" s="24">
        <v>44</v>
      </c>
      <c r="C48" s="24">
        <v>40920657</v>
      </c>
      <c r="D48" s="46">
        <v>41844</v>
      </c>
      <c r="E48" s="24" t="s">
        <v>16</v>
      </c>
      <c r="F48" s="52">
        <v>15</v>
      </c>
      <c r="G48" s="56">
        <v>466.1</v>
      </c>
      <c r="H48" s="24" t="s">
        <v>88</v>
      </c>
    </row>
    <row r="49" spans="1:8" s="5" customFormat="1" ht="15.75" x14ac:dyDescent="0.25">
      <c r="A49" s="24" t="s">
        <v>22</v>
      </c>
      <c r="B49" s="24">
        <v>45</v>
      </c>
      <c r="C49" s="24">
        <v>40920919</v>
      </c>
      <c r="D49" s="46">
        <v>41838</v>
      </c>
      <c r="E49" s="24" t="s">
        <v>16</v>
      </c>
      <c r="F49" s="55">
        <v>1.5</v>
      </c>
      <c r="G49" s="56">
        <f>945.64/1.18</f>
        <v>801.38983050847457</v>
      </c>
      <c r="H49" s="24" t="s">
        <v>31</v>
      </c>
    </row>
    <row r="50" spans="1:8" s="5" customFormat="1" ht="15.75" x14ac:dyDescent="0.25">
      <c r="A50" s="24" t="s">
        <v>22</v>
      </c>
      <c r="B50" s="24">
        <v>46</v>
      </c>
      <c r="C50" s="24">
        <v>40921275</v>
      </c>
      <c r="D50" s="48">
        <v>41822</v>
      </c>
      <c r="E50" s="24" t="s">
        <v>16</v>
      </c>
      <c r="F50" s="53">
        <v>6.3</v>
      </c>
      <c r="G50" s="57">
        <f>550/1.18</f>
        <v>466.10169491525426</v>
      </c>
      <c r="H50" s="24" t="s">
        <v>119</v>
      </c>
    </row>
    <row r="51" spans="1:8" s="5" customFormat="1" ht="15.75" x14ac:dyDescent="0.25">
      <c r="A51" s="24" t="s">
        <v>22</v>
      </c>
      <c r="B51" s="24">
        <v>47</v>
      </c>
      <c r="C51" s="24">
        <v>40921336</v>
      </c>
      <c r="D51" s="46">
        <v>41831</v>
      </c>
      <c r="E51" s="24" t="s">
        <v>16</v>
      </c>
      <c r="F51" s="53">
        <v>6</v>
      </c>
      <c r="G51" s="57">
        <f>3782.56/1.18</f>
        <v>3205.5593220338983</v>
      </c>
      <c r="H51" s="24" t="s">
        <v>149</v>
      </c>
    </row>
    <row r="52" spans="1:8" s="5" customFormat="1" ht="15.75" x14ac:dyDescent="0.25">
      <c r="A52" s="24" t="s">
        <v>22</v>
      </c>
      <c r="B52" s="24">
        <v>48</v>
      </c>
      <c r="C52" s="24">
        <v>40921592</v>
      </c>
      <c r="D52" s="46">
        <v>41821</v>
      </c>
      <c r="E52" s="24" t="s">
        <v>16</v>
      </c>
      <c r="F52" s="52">
        <v>5</v>
      </c>
      <c r="G52" s="58">
        <v>466.1</v>
      </c>
      <c r="H52" s="24" t="s">
        <v>47</v>
      </c>
    </row>
    <row r="53" spans="1:8" s="5" customFormat="1" ht="15.75" x14ac:dyDescent="0.25">
      <c r="A53" s="24" t="s">
        <v>22</v>
      </c>
      <c r="B53" s="24">
        <v>49</v>
      </c>
      <c r="C53" s="24">
        <v>40921598</v>
      </c>
      <c r="D53" s="46">
        <v>41829</v>
      </c>
      <c r="E53" s="24" t="s">
        <v>16</v>
      </c>
      <c r="F53" s="52">
        <v>5</v>
      </c>
      <c r="G53" s="58">
        <v>466.1</v>
      </c>
      <c r="H53" s="24" t="s">
        <v>47</v>
      </c>
    </row>
    <row r="54" spans="1:8" s="5" customFormat="1" ht="15.75" x14ac:dyDescent="0.25">
      <c r="A54" s="24" t="s">
        <v>22</v>
      </c>
      <c r="B54" s="24">
        <v>50</v>
      </c>
      <c r="C54" s="24">
        <v>40921605</v>
      </c>
      <c r="D54" s="46">
        <v>41828</v>
      </c>
      <c r="E54" s="24" t="s">
        <v>16</v>
      </c>
      <c r="F54" s="52">
        <v>12</v>
      </c>
      <c r="G54" s="58">
        <v>466.1</v>
      </c>
      <c r="H54" s="24" t="s">
        <v>124</v>
      </c>
    </row>
    <row r="55" spans="1:8" s="5" customFormat="1" ht="15.75" x14ac:dyDescent="0.25">
      <c r="A55" s="24" t="s">
        <v>22</v>
      </c>
      <c r="B55" s="24">
        <v>51</v>
      </c>
      <c r="C55" s="24">
        <v>40921609</v>
      </c>
      <c r="D55" s="46">
        <v>41822</v>
      </c>
      <c r="E55" s="24" t="s">
        <v>16</v>
      </c>
      <c r="F55" s="52">
        <v>5</v>
      </c>
      <c r="G55" s="56">
        <v>2671.3</v>
      </c>
      <c r="H55" s="24" t="s">
        <v>138</v>
      </c>
    </row>
    <row r="56" spans="1:8" s="5" customFormat="1" ht="15.75" x14ac:dyDescent="0.25">
      <c r="A56" s="24" t="s">
        <v>22</v>
      </c>
      <c r="B56" s="24">
        <v>52</v>
      </c>
      <c r="C56" s="24">
        <v>40921657</v>
      </c>
      <c r="D56" s="46">
        <v>41836</v>
      </c>
      <c r="E56" s="49" t="s">
        <v>17</v>
      </c>
      <c r="F56" s="53">
        <v>15</v>
      </c>
      <c r="G56" s="57">
        <f>550/1.18</f>
        <v>466.10169491525426</v>
      </c>
      <c r="H56" s="24" t="s">
        <v>27</v>
      </c>
    </row>
    <row r="57" spans="1:8" s="5" customFormat="1" ht="15.75" x14ac:dyDescent="0.25">
      <c r="A57" s="24" t="s">
        <v>22</v>
      </c>
      <c r="B57" s="24">
        <v>53</v>
      </c>
      <c r="C57" s="24">
        <v>40921701</v>
      </c>
      <c r="D57" s="46">
        <v>41822</v>
      </c>
      <c r="E57" s="24" t="s">
        <v>16</v>
      </c>
      <c r="F57" s="53">
        <v>15</v>
      </c>
      <c r="G57" s="57">
        <f>550/1.18</f>
        <v>466.10169491525426</v>
      </c>
      <c r="H57" s="24" t="s">
        <v>31</v>
      </c>
    </row>
    <row r="58" spans="1:8" s="5" customFormat="1" ht="15.75" x14ac:dyDescent="0.25">
      <c r="A58" s="24" t="s">
        <v>22</v>
      </c>
      <c r="B58" s="24">
        <v>54</v>
      </c>
      <c r="C58" s="24">
        <v>40921712</v>
      </c>
      <c r="D58" s="46">
        <v>41824</v>
      </c>
      <c r="E58" s="24" t="s">
        <v>16</v>
      </c>
      <c r="F58" s="53">
        <v>15</v>
      </c>
      <c r="G58" s="57">
        <f>550/1.18</f>
        <v>466.10169491525426</v>
      </c>
      <c r="H58" s="24" t="s">
        <v>35</v>
      </c>
    </row>
    <row r="59" spans="1:8" s="5" customFormat="1" ht="15.75" x14ac:dyDescent="0.25">
      <c r="A59" s="24" t="s">
        <v>22</v>
      </c>
      <c r="B59" s="24">
        <v>55</v>
      </c>
      <c r="C59" s="24">
        <v>40922018</v>
      </c>
      <c r="D59" s="46">
        <v>41830</v>
      </c>
      <c r="E59" s="24" t="s">
        <v>20</v>
      </c>
      <c r="F59" s="52">
        <v>420</v>
      </c>
      <c r="G59" s="56">
        <v>224389.2</v>
      </c>
      <c r="H59" s="24" t="s">
        <v>142</v>
      </c>
    </row>
    <row r="60" spans="1:8" s="5" customFormat="1" ht="15.75" x14ac:dyDescent="0.25">
      <c r="A60" s="24" t="s">
        <v>22</v>
      </c>
      <c r="B60" s="24">
        <v>56</v>
      </c>
      <c r="C60" s="24">
        <v>40922106</v>
      </c>
      <c r="D60" s="46">
        <v>41823</v>
      </c>
      <c r="E60" s="24" t="s">
        <v>16</v>
      </c>
      <c r="F60" s="52">
        <v>7</v>
      </c>
      <c r="G60" s="56">
        <v>466.1</v>
      </c>
      <c r="H60" s="24" t="s">
        <v>97</v>
      </c>
    </row>
    <row r="61" spans="1:8" s="5" customFormat="1" ht="15.75" x14ac:dyDescent="0.25">
      <c r="A61" s="24" t="s">
        <v>22</v>
      </c>
      <c r="B61" s="24">
        <v>57</v>
      </c>
      <c r="C61" s="24">
        <v>40922245</v>
      </c>
      <c r="D61" s="46">
        <v>41829</v>
      </c>
      <c r="E61" s="24" t="s">
        <v>16</v>
      </c>
      <c r="F61" s="52">
        <v>7</v>
      </c>
      <c r="G61" s="56">
        <v>466.1</v>
      </c>
      <c r="H61" s="24" t="s">
        <v>106</v>
      </c>
    </row>
    <row r="62" spans="1:8" s="5" customFormat="1" ht="15.75" x14ac:dyDescent="0.25">
      <c r="A62" s="24" t="s">
        <v>22</v>
      </c>
      <c r="B62" s="24">
        <v>58</v>
      </c>
      <c r="C62" s="24">
        <v>40922470</v>
      </c>
      <c r="D62" s="46">
        <v>41841</v>
      </c>
      <c r="E62" s="24" t="s">
        <v>16</v>
      </c>
      <c r="F62" s="52">
        <v>15</v>
      </c>
      <c r="G62" s="56">
        <v>466.1</v>
      </c>
      <c r="H62" s="24" t="s">
        <v>71</v>
      </c>
    </row>
    <row r="63" spans="1:8" s="5" customFormat="1" ht="15.75" x14ac:dyDescent="0.25">
      <c r="A63" s="24" t="s">
        <v>22</v>
      </c>
      <c r="B63" s="24">
        <v>59</v>
      </c>
      <c r="C63" s="24">
        <v>40922506</v>
      </c>
      <c r="D63" s="46">
        <v>41828</v>
      </c>
      <c r="E63" s="24" t="s">
        <v>16</v>
      </c>
      <c r="F63" s="52">
        <v>70</v>
      </c>
      <c r="G63" s="56">
        <v>37398.199999999997</v>
      </c>
      <c r="H63" s="24" t="s">
        <v>95</v>
      </c>
    </row>
    <row r="64" spans="1:8" s="5" customFormat="1" ht="15.75" x14ac:dyDescent="0.25">
      <c r="A64" s="24" t="s">
        <v>22</v>
      </c>
      <c r="B64" s="24">
        <v>60</v>
      </c>
      <c r="C64" s="24">
        <v>40922531</v>
      </c>
      <c r="D64" s="46">
        <v>41823</v>
      </c>
      <c r="E64" s="24" t="s">
        <v>16</v>
      </c>
      <c r="F64" s="53">
        <v>7</v>
      </c>
      <c r="G64" s="57">
        <f>4412.99/1.18</f>
        <v>3739.8220338983051</v>
      </c>
      <c r="H64" s="24" t="s">
        <v>35</v>
      </c>
    </row>
    <row r="65" spans="1:8" s="5" customFormat="1" ht="15.75" x14ac:dyDescent="0.25">
      <c r="A65" s="24" t="s">
        <v>22</v>
      </c>
      <c r="B65" s="24">
        <v>61</v>
      </c>
      <c r="C65" s="24">
        <v>40922563</v>
      </c>
      <c r="D65" s="46">
        <v>41822</v>
      </c>
      <c r="E65" s="24" t="s">
        <v>16</v>
      </c>
      <c r="F65" s="53">
        <v>6.3</v>
      </c>
      <c r="G65" s="57">
        <f>550/1.18</f>
        <v>466.10169491525426</v>
      </c>
      <c r="H65" s="24" t="s">
        <v>149</v>
      </c>
    </row>
    <row r="66" spans="1:8" s="5" customFormat="1" ht="15.75" x14ac:dyDescent="0.25">
      <c r="A66" s="24" t="s">
        <v>22</v>
      </c>
      <c r="B66" s="24">
        <v>62</v>
      </c>
      <c r="C66" s="24">
        <v>40922608</v>
      </c>
      <c r="D66" s="46">
        <v>41824</v>
      </c>
      <c r="E66" s="24" t="s">
        <v>16</v>
      </c>
      <c r="F66" s="52">
        <v>5</v>
      </c>
      <c r="G66" s="56">
        <v>466.1</v>
      </c>
      <c r="H66" s="24" t="s">
        <v>88</v>
      </c>
    </row>
    <row r="67" spans="1:8" s="5" customFormat="1" ht="15.75" x14ac:dyDescent="0.25">
      <c r="A67" s="24" t="s">
        <v>22</v>
      </c>
      <c r="B67" s="24">
        <v>63</v>
      </c>
      <c r="C67" s="24">
        <v>40923209</v>
      </c>
      <c r="D67" s="46">
        <v>41836</v>
      </c>
      <c r="E67" s="24" t="s">
        <v>16</v>
      </c>
      <c r="F67" s="52">
        <v>6</v>
      </c>
      <c r="G67" s="58">
        <v>466.1</v>
      </c>
      <c r="H67" s="24" t="s">
        <v>123</v>
      </c>
    </row>
    <row r="68" spans="1:8" s="5" customFormat="1" ht="15.75" x14ac:dyDescent="0.25">
      <c r="A68" s="24" t="s">
        <v>22</v>
      </c>
      <c r="B68" s="24">
        <v>64</v>
      </c>
      <c r="C68" s="24">
        <v>40923217</v>
      </c>
      <c r="D68" s="46">
        <v>41835</v>
      </c>
      <c r="E68" s="24" t="s">
        <v>16</v>
      </c>
      <c r="F68" s="52">
        <v>5</v>
      </c>
      <c r="G68" s="58">
        <v>466.1</v>
      </c>
      <c r="H68" s="24" t="s">
        <v>48</v>
      </c>
    </row>
    <row r="69" spans="1:8" s="5" customFormat="1" ht="15.75" x14ac:dyDescent="0.25">
      <c r="A69" s="24" t="s">
        <v>22</v>
      </c>
      <c r="B69" s="24">
        <v>65</v>
      </c>
      <c r="C69" s="24">
        <v>40923223</v>
      </c>
      <c r="D69" s="46">
        <v>41828</v>
      </c>
      <c r="E69" s="24" t="s">
        <v>16</v>
      </c>
      <c r="F69" s="52">
        <v>5</v>
      </c>
      <c r="G69" s="58">
        <v>466.1</v>
      </c>
      <c r="H69" s="24" t="s">
        <v>146</v>
      </c>
    </row>
    <row r="70" spans="1:8" s="5" customFormat="1" ht="15.75" x14ac:dyDescent="0.25">
      <c r="A70" s="24" t="s">
        <v>22</v>
      </c>
      <c r="B70" s="24">
        <v>66</v>
      </c>
      <c r="C70" s="24">
        <v>40923256</v>
      </c>
      <c r="D70" s="46">
        <v>41842</v>
      </c>
      <c r="E70" s="24" t="s">
        <v>16</v>
      </c>
      <c r="F70" s="53">
        <v>6</v>
      </c>
      <c r="G70" s="57">
        <f>550/1.18</f>
        <v>466.10169491525426</v>
      </c>
      <c r="H70" s="24" t="s">
        <v>149</v>
      </c>
    </row>
    <row r="71" spans="1:8" s="5" customFormat="1" ht="15.75" x14ac:dyDescent="0.25">
      <c r="A71" s="24" t="s">
        <v>22</v>
      </c>
      <c r="B71" s="24">
        <v>67</v>
      </c>
      <c r="C71" s="24">
        <v>40923802</v>
      </c>
      <c r="D71" s="46">
        <v>41837</v>
      </c>
      <c r="E71" s="24" t="s">
        <v>16</v>
      </c>
      <c r="F71" s="52">
        <v>6</v>
      </c>
      <c r="G71" s="56">
        <v>466.1</v>
      </c>
      <c r="H71" s="24" t="s">
        <v>98</v>
      </c>
    </row>
    <row r="72" spans="1:8" s="5" customFormat="1" ht="15.75" x14ac:dyDescent="0.25">
      <c r="A72" s="24" t="s">
        <v>22</v>
      </c>
      <c r="B72" s="24">
        <v>68</v>
      </c>
      <c r="C72" s="24">
        <v>40924018</v>
      </c>
      <c r="D72" s="46">
        <v>41829</v>
      </c>
      <c r="E72" s="24" t="s">
        <v>16</v>
      </c>
      <c r="F72" s="53">
        <v>5</v>
      </c>
      <c r="G72" s="57">
        <f>550/1.18</f>
        <v>466.10169491525426</v>
      </c>
      <c r="H72" s="24" t="s">
        <v>27</v>
      </c>
    </row>
    <row r="73" spans="1:8" s="5" customFormat="1" ht="15.75" x14ac:dyDescent="0.25">
      <c r="A73" s="24" t="s">
        <v>22</v>
      </c>
      <c r="B73" s="24">
        <v>69</v>
      </c>
      <c r="C73" s="24">
        <v>40924032</v>
      </c>
      <c r="D73" s="46">
        <v>41824</v>
      </c>
      <c r="E73" s="24" t="s">
        <v>16</v>
      </c>
      <c r="F73" s="53">
        <v>6</v>
      </c>
      <c r="G73" s="57">
        <f>550/1.18</f>
        <v>466.10169491525426</v>
      </c>
      <c r="H73" s="24" t="s">
        <v>153</v>
      </c>
    </row>
    <row r="74" spans="1:8" s="5" customFormat="1" ht="15.75" x14ac:dyDescent="0.25">
      <c r="A74" s="24" t="s">
        <v>22</v>
      </c>
      <c r="B74" s="24">
        <v>70</v>
      </c>
      <c r="C74" s="24">
        <v>40924055</v>
      </c>
      <c r="D74" s="46">
        <v>41831</v>
      </c>
      <c r="E74" s="24" t="s">
        <v>16</v>
      </c>
      <c r="F74" s="52">
        <v>5</v>
      </c>
      <c r="G74" s="56">
        <v>466.1</v>
      </c>
      <c r="H74" s="24" t="s">
        <v>86</v>
      </c>
    </row>
    <row r="75" spans="1:8" s="5" customFormat="1" ht="15.75" x14ac:dyDescent="0.25">
      <c r="A75" s="24" t="s">
        <v>22</v>
      </c>
      <c r="B75" s="24">
        <v>71</v>
      </c>
      <c r="C75" s="24">
        <v>40924060</v>
      </c>
      <c r="D75" s="46">
        <v>41830</v>
      </c>
      <c r="E75" s="49" t="s">
        <v>17</v>
      </c>
      <c r="F75" s="53">
        <v>6.3</v>
      </c>
      <c r="G75" s="57">
        <f>550/1.18</f>
        <v>466.10169491525426</v>
      </c>
      <c r="H75" s="24" t="s">
        <v>154</v>
      </c>
    </row>
    <row r="76" spans="1:8" s="5" customFormat="1" ht="15.75" x14ac:dyDescent="0.25">
      <c r="A76" s="24" t="s">
        <v>22</v>
      </c>
      <c r="B76" s="24">
        <v>72</v>
      </c>
      <c r="C76" s="24">
        <v>40924072</v>
      </c>
      <c r="D76" s="46">
        <v>41830</v>
      </c>
      <c r="E76" s="24" t="s">
        <v>16</v>
      </c>
      <c r="F76" s="53">
        <v>6.3</v>
      </c>
      <c r="G76" s="57">
        <f>550/1.18</f>
        <v>466.10169491525426</v>
      </c>
      <c r="H76" s="24" t="s">
        <v>35</v>
      </c>
    </row>
    <row r="77" spans="1:8" s="5" customFormat="1" ht="15.75" x14ac:dyDescent="0.25">
      <c r="A77" s="24" t="s">
        <v>22</v>
      </c>
      <c r="B77" s="24">
        <v>73</v>
      </c>
      <c r="C77" s="24">
        <v>40924162</v>
      </c>
      <c r="D77" s="46">
        <v>41830</v>
      </c>
      <c r="E77" s="24" t="s">
        <v>16</v>
      </c>
      <c r="F77" s="53">
        <v>6.3</v>
      </c>
      <c r="G77" s="57">
        <f>550/1.18</f>
        <v>466.10169491525426</v>
      </c>
      <c r="H77" s="24" t="s">
        <v>37</v>
      </c>
    </row>
    <row r="78" spans="1:8" s="5" customFormat="1" ht="15.75" x14ac:dyDescent="0.25">
      <c r="A78" s="24" t="s">
        <v>22</v>
      </c>
      <c r="B78" s="24">
        <v>74</v>
      </c>
      <c r="C78" s="24">
        <v>40924550</v>
      </c>
      <c r="D78" s="46">
        <v>41837</v>
      </c>
      <c r="E78" s="24" t="s">
        <v>16</v>
      </c>
      <c r="F78" s="52">
        <v>10</v>
      </c>
      <c r="G78" s="56">
        <v>466.1</v>
      </c>
      <c r="H78" s="24" t="s">
        <v>130</v>
      </c>
    </row>
    <row r="79" spans="1:8" s="10" customFormat="1" ht="15.75" x14ac:dyDescent="0.25">
      <c r="A79" s="24" t="s">
        <v>22</v>
      </c>
      <c r="B79" s="24">
        <v>75</v>
      </c>
      <c r="C79" s="24">
        <v>40924634</v>
      </c>
      <c r="D79" s="46">
        <v>41830</v>
      </c>
      <c r="E79" s="24" t="s">
        <v>16</v>
      </c>
      <c r="F79" s="53">
        <v>15</v>
      </c>
      <c r="G79" s="57">
        <f>550/1.18</f>
        <v>466.10169491525426</v>
      </c>
      <c r="H79" s="24" t="s">
        <v>35</v>
      </c>
    </row>
    <row r="80" spans="1:8" s="10" customFormat="1" ht="15.75" x14ac:dyDescent="0.25">
      <c r="A80" s="24" t="s">
        <v>22</v>
      </c>
      <c r="B80" s="24">
        <v>76</v>
      </c>
      <c r="C80" s="24">
        <v>40924734</v>
      </c>
      <c r="D80" s="46">
        <v>41829</v>
      </c>
      <c r="E80" s="24" t="s">
        <v>16</v>
      </c>
      <c r="F80" s="53">
        <v>15</v>
      </c>
      <c r="G80" s="57">
        <f>550/1.18</f>
        <v>466.10169491525426</v>
      </c>
      <c r="H80" s="24" t="s">
        <v>32</v>
      </c>
    </row>
    <row r="81" spans="1:8" s="10" customFormat="1" ht="15.75" x14ac:dyDescent="0.25">
      <c r="A81" s="24" t="s">
        <v>22</v>
      </c>
      <c r="B81" s="24">
        <v>77</v>
      </c>
      <c r="C81" s="24">
        <v>40924867</v>
      </c>
      <c r="D81" s="46">
        <v>41836</v>
      </c>
      <c r="E81" s="24" t="s">
        <v>16</v>
      </c>
      <c r="F81" s="52">
        <v>5</v>
      </c>
      <c r="G81" s="58">
        <v>466.1</v>
      </c>
      <c r="H81" s="24" t="s">
        <v>49</v>
      </c>
    </row>
    <row r="82" spans="1:8" s="10" customFormat="1" ht="15.75" x14ac:dyDescent="0.25">
      <c r="A82" s="24" t="s">
        <v>22</v>
      </c>
      <c r="B82" s="24">
        <v>78</v>
      </c>
      <c r="C82" s="24">
        <v>40924872</v>
      </c>
      <c r="D82" s="46">
        <v>41844</v>
      </c>
      <c r="E82" s="49" t="s">
        <v>16</v>
      </c>
      <c r="F82" s="52">
        <v>5</v>
      </c>
      <c r="G82" s="58">
        <v>466.1</v>
      </c>
      <c r="H82" s="24" t="s">
        <v>126</v>
      </c>
    </row>
    <row r="83" spans="1:8" s="10" customFormat="1" ht="15.75" x14ac:dyDescent="0.25">
      <c r="A83" s="24" t="s">
        <v>22</v>
      </c>
      <c r="B83" s="24">
        <v>79</v>
      </c>
      <c r="C83" s="24">
        <v>40924876</v>
      </c>
      <c r="D83" s="46">
        <v>41837</v>
      </c>
      <c r="E83" s="24" t="s">
        <v>16</v>
      </c>
      <c r="F83" s="52">
        <v>10</v>
      </c>
      <c r="G83" s="58">
        <v>466.1</v>
      </c>
      <c r="H83" s="24" t="s">
        <v>128</v>
      </c>
    </row>
    <row r="84" spans="1:8" s="10" customFormat="1" ht="15.75" x14ac:dyDescent="0.25">
      <c r="A84" s="24" t="s">
        <v>22</v>
      </c>
      <c r="B84" s="24">
        <v>80</v>
      </c>
      <c r="C84" s="24">
        <v>40925043</v>
      </c>
      <c r="D84" s="46">
        <v>41834</v>
      </c>
      <c r="E84" s="24" t="s">
        <v>16</v>
      </c>
      <c r="F84" s="52">
        <v>5</v>
      </c>
      <c r="G84" s="56">
        <v>466.1</v>
      </c>
      <c r="H84" s="24" t="s">
        <v>87</v>
      </c>
    </row>
    <row r="85" spans="1:8" s="10" customFormat="1" ht="15.75" x14ac:dyDescent="0.25">
      <c r="A85" s="24" t="s">
        <v>22</v>
      </c>
      <c r="B85" s="24">
        <v>81</v>
      </c>
      <c r="C85" s="24">
        <v>40925363</v>
      </c>
      <c r="D85" s="46">
        <v>41849</v>
      </c>
      <c r="E85" s="24" t="s">
        <v>16</v>
      </c>
      <c r="F85" s="52">
        <v>5</v>
      </c>
      <c r="G85" s="56">
        <v>466.1</v>
      </c>
      <c r="H85" s="24" t="s">
        <v>148</v>
      </c>
    </row>
    <row r="86" spans="1:8" s="10" customFormat="1" ht="15.75" x14ac:dyDescent="0.25">
      <c r="A86" s="24" t="s">
        <v>22</v>
      </c>
      <c r="B86" s="24">
        <v>82</v>
      </c>
      <c r="C86" s="24">
        <v>40925560</v>
      </c>
      <c r="D86" s="46">
        <v>41831</v>
      </c>
      <c r="E86" s="24" t="s">
        <v>16</v>
      </c>
      <c r="F86" s="53">
        <v>6</v>
      </c>
      <c r="G86" s="57">
        <f t="shared" ref="G86:G91" si="0">550/1.18</f>
        <v>466.10169491525426</v>
      </c>
      <c r="H86" s="24" t="s">
        <v>35</v>
      </c>
    </row>
    <row r="87" spans="1:8" s="10" customFormat="1" ht="15.75" x14ac:dyDescent="0.25">
      <c r="A87" s="24" t="s">
        <v>22</v>
      </c>
      <c r="B87" s="24">
        <v>83</v>
      </c>
      <c r="C87" s="24">
        <v>40925946</v>
      </c>
      <c r="D87" s="46">
        <v>41829</v>
      </c>
      <c r="E87" s="24" t="s">
        <v>16</v>
      </c>
      <c r="F87" s="53">
        <v>10</v>
      </c>
      <c r="G87" s="57">
        <f t="shared" si="0"/>
        <v>466.10169491525426</v>
      </c>
      <c r="H87" s="24" t="s">
        <v>115</v>
      </c>
    </row>
    <row r="88" spans="1:8" s="5" customFormat="1" ht="15.75" x14ac:dyDescent="0.25">
      <c r="A88" s="24" t="s">
        <v>22</v>
      </c>
      <c r="B88" s="24">
        <v>84</v>
      </c>
      <c r="C88" s="24">
        <v>40926011</v>
      </c>
      <c r="D88" s="46">
        <v>41829</v>
      </c>
      <c r="E88" s="49" t="s">
        <v>17</v>
      </c>
      <c r="F88" s="53">
        <v>12</v>
      </c>
      <c r="G88" s="57">
        <f t="shared" si="0"/>
        <v>466.10169491525426</v>
      </c>
      <c r="H88" s="24" t="s">
        <v>154</v>
      </c>
    </row>
    <row r="89" spans="1:8" s="10" customFormat="1" ht="15.75" x14ac:dyDescent="0.25">
      <c r="A89" s="24" t="s">
        <v>22</v>
      </c>
      <c r="B89" s="24">
        <v>85</v>
      </c>
      <c r="C89" s="24">
        <v>40926026</v>
      </c>
      <c r="D89" s="48">
        <v>41829</v>
      </c>
      <c r="E89" s="49" t="s">
        <v>17</v>
      </c>
      <c r="F89" s="53">
        <v>15</v>
      </c>
      <c r="G89" s="57">
        <f t="shared" si="0"/>
        <v>466.10169491525426</v>
      </c>
      <c r="H89" s="24" t="s">
        <v>154</v>
      </c>
    </row>
    <row r="90" spans="1:8" s="10" customFormat="1" ht="15.75" x14ac:dyDescent="0.25">
      <c r="A90" s="24" t="s">
        <v>22</v>
      </c>
      <c r="B90" s="24">
        <v>86</v>
      </c>
      <c r="C90" s="24">
        <v>40926054</v>
      </c>
      <c r="D90" s="48">
        <v>41831</v>
      </c>
      <c r="E90" s="24" t="s">
        <v>16</v>
      </c>
      <c r="F90" s="53">
        <v>15</v>
      </c>
      <c r="G90" s="57">
        <f t="shared" si="0"/>
        <v>466.10169491525426</v>
      </c>
      <c r="H90" s="24" t="s">
        <v>152</v>
      </c>
    </row>
    <row r="91" spans="1:8" s="10" customFormat="1" ht="15.75" x14ac:dyDescent="0.25">
      <c r="A91" s="24" t="s">
        <v>22</v>
      </c>
      <c r="B91" s="24">
        <v>87</v>
      </c>
      <c r="C91" s="24">
        <v>40926064</v>
      </c>
      <c r="D91" s="46">
        <v>41829</v>
      </c>
      <c r="E91" s="24" t="s">
        <v>16</v>
      </c>
      <c r="F91" s="53">
        <v>8</v>
      </c>
      <c r="G91" s="57">
        <f t="shared" si="0"/>
        <v>466.10169491525426</v>
      </c>
      <c r="H91" s="24" t="s">
        <v>37</v>
      </c>
    </row>
    <row r="92" spans="1:8" s="10" customFormat="1" ht="15.75" x14ac:dyDescent="0.25">
      <c r="A92" s="24" t="s">
        <v>22</v>
      </c>
      <c r="B92" s="24">
        <v>88</v>
      </c>
      <c r="C92" s="24">
        <v>40926069</v>
      </c>
      <c r="D92" s="46">
        <v>41838</v>
      </c>
      <c r="E92" s="24" t="s">
        <v>16</v>
      </c>
      <c r="F92" s="52">
        <v>7</v>
      </c>
      <c r="G92" s="56">
        <v>466.1</v>
      </c>
      <c r="H92" s="24" t="s">
        <v>70</v>
      </c>
    </row>
    <row r="93" spans="1:8" s="10" customFormat="1" ht="15.75" x14ac:dyDescent="0.25">
      <c r="A93" s="24" t="s">
        <v>22</v>
      </c>
      <c r="B93" s="24">
        <v>89</v>
      </c>
      <c r="C93" s="24">
        <v>40926084</v>
      </c>
      <c r="D93" s="48">
        <v>41829</v>
      </c>
      <c r="E93" s="24" t="s">
        <v>16</v>
      </c>
      <c r="F93" s="53">
        <v>15</v>
      </c>
      <c r="G93" s="57">
        <f>550/1.18</f>
        <v>466.10169491525426</v>
      </c>
      <c r="H93" s="24" t="s">
        <v>154</v>
      </c>
    </row>
    <row r="94" spans="1:8" s="10" customFormat="1" ht="15.75" x14ac:dyDescent="0.25">
      <c r="A94" s="24" t="s">
        <v>22</v>
      </c>
      <c r="B94" s="24">
        <v>90</v>
      </c>
      <c r="C94" s="24">
        <v>40926100</v>
      </c>
      <c r="D94" s="48">
        <v>41829</v>
      </c>
      <c r="E94" s="49" t="s">
        <v>17</v>
      </c>
      <c r="F94" s="53">
        <v>12</v>
      </c>
      <c r="G94" s="57">
        <f>550/1.18</f>
        <v>466.10169491525426</v>
      </c>
      <c r="H94" s="24" t="s">
        <v>154</v>
      </c>
    </row>
    <row r="95" spans="1:8" s="10" customFormat="1" ht="15.75" x14ac:dyDescent="0.25">
      <c r="A95" s="24" t="s">
        <v>22</v>
      </c>
      <c r="B95" s="24">
        <v>91</v>
      </c>
      <c r="C95" s="24">
        <v>40926126</v>
      </c>
      <c r="D95" s="46">
        <v>41831</v>
      </c>
      <c r="E95" s="49" t="s">
        <v>17</v>
      </c>
      <c r="F95" s="53">
        <v>12</v>
      </c>
      <c r="G95" s="57">
        <f>550/1.18</f>
        <v>466.10169491525426</v>
      </c>
      <c r="H95" s="24" t="s">
        <v>154</v>
      </c>
    </row>
    <row r="96" spans="1:8" s="10" customFormat="1" ht="15.75" x14ac:dyDescent="0.25">
      <c r="A96" s="24" t="s">
        <v>22</v>
      </c>
      <c r="B96" s="24">
        <v>92</v>
      </c>
      <c r="C96" s="24">
        <v>40926229</v>
      </c>
      <c r="D96" s="46">
        <v>41831</v>
      </c>
      <c r="E96" s="24" t="s">
        <v>16</v>
      </c>
      <c r="F96" s="53">
        <v>5</v>
      </c>
      <c r="G96" s="57">
        <f>550/1.18</f>
        <v>466.10169491525426</v>
      </c>
      <c r="H96" s="24" t="s">
        <v>35</v>
      </c>
    </row>
    <row r="97" spans="1:8" s="10" customFormat="1" ht="15.75" x14ac:dyDescent="0.25">
      <c r="A97" s="24" t="s">
        <v>22</v>
      </c>
      <c r="B97" s="24">
        <v>93</v>
      </c>
      <c r="C97" s="24">
        <v>40926734</v>
      </c>
      <c r="D97" s="46">
        <v>41835</v>
      </c>
      <c r="E97" s="24" t="s">
        <v>16</v>
      </c>
      <c r="F97" s="52">
        <v>70</v>
      </c>
      <c r="G97" s="56">
        <v>37398.199999999997</v>
      </c>
      <c r="H97" s="24" t="s">
        <v>133</v>
      </c>
    </row>
    <row r="98" spans="1:8" s="10" customFormat="1" ht="15.75" x14ac:dyDescent="0.25">
      <c r="A98" s="24" t="s">
        <v>22</v>
      </c>
      <c r="B98" s="24">
        <v>94</v>
      </c>
      <c r="C98" s="24">
        <v>40926931</v>
      </c>
      <c r="D98" s="46">
        <v>41845</v>
      </c>
      <c r="E98" s="24" t="s">
        <v>16</v>
      </c>
      <c r="F98" s="53">
        <v>15</v>
      </c>
      <c r="G98" s="57">
        <f>550/1.18</f>
        <v>466.10169491525426</v>
      </c>
      <c r="H98" s="24" t="s">
        <v>38</v>
      </c>
    </row>
    <row r="99" spans="1:8" s="10" customFormat="1" ht="15.75" x14ac:dyDescent="0.25">
      <c r="A99" s="24" t="s">
        <v>22</v>
      </c>
      <c r="B99" s="24">
        <v>95</v>
      </c>
      <c r="C99" s="24">
        <v>40926941</v>
      </c>
      <c r="D99" s="46">
        <v>41831</v>
      </c>
      <c r="E99" s="24" t="s">
        <v>16</v>
      </c>
      <c r="F99" s="53">
        <v>12</v>
      </c>
      <c r="G99" s="57">
        <f>550/1.18</f>
        <v>466.10169491525426</v>
      </c>
      <c r="H99" s="24" t="s">
        <v>35</v>
      </c>
    </row>
    <row r="100" spans="1:8" s="10" customFormat="1" ht="15.75" x14ac:dyDescent="0.25">
      <c r="A100" s="24" t="s">
        <v>22</v>
      </c>
      <c r="B100" s="24">
        <v>96</v>
      </c>
      <c r="C100" s="24">
        <v>40927104</v>
      </c>
      <c r="D100" s="46">
        <v>41831</v>
      </c>
      <c r="E100" s="24" t="s">
        <v>16</v>
      </c>
      <c r="F100" s="53">
        <v>13</v>
      </c>
      <c r="G100" s="57">
        <f>550/1.18</f>
        <v>466.10169491525426</v>
      </c>
      <c r="H100" s="24" t="s">
        <v>34</v>
      </c>
    </row>
    <row r="101" spans="1:8" s="5" customFormat="1" ht="15.75" x14ac:dyDescent="0.25">
      <c r="A101" s="24" t="s">
        <v>22</v>
      </c>
      <c r="B101" s="24">
        <v>97</v>
      </c>
      <c r="C101" s="24">
        <v>40927111</v>
      </c>
      <c r="D101" s="46">
        <v>41835</v>
      </c>
      <c r="E101" s="24" t="s">
        <v>16</v>
      </c>
      <c r="F101" s="52">
        <v>7</v>
      </c>
      <c r="G101" s="58">
        <v>466.1</v>
      </c>
      <c r="H101" s="24" t="s">
        <v>123</v>
      </c>
    </row>
    <row r="102" spans="1:8" s="5" customFormat="1" ht="15.75" x14ac:dyDescent="0.25">
      <c r="A102" s="24" t="s">
        <v>22</v>
      </c>
      <c r="B102" s="24">
        <v>98</v>
      </c>
      <c r="C102" s="24">
        <v>40927437</v>
      </c>
      <c r="D102" s="46">
        <v>41837</v>
      </c>
      <c r="E102" s="24" t="s">
        <v>16</v>
      </c>
      <c r="F102" s="53">
        <v>10</v>
      </c>
      <c r="G102" s="57">
        <f>550/1.18</f>
        <v>466.10169491525426</v>
      </c>
      <c r="H102" s="24" t="s">
        <v>154</v>
      </c>
    </row>
    <row r="103" spans="1:8" s="5" customFormat="1" ht="15.75" x14ac:dyDescent="0.25">
      <c r="A103" s="24" t="s">
        <v>22</v>
      </c>
      <c r="B103" s="24">
        <v>99</v>
      </c>
      <c r="C103" s="24">
        <v>40927489</v>
      </c>
      <c r="D103" s="46">
        <v>41843</v>
      </c>
      <c r="E103" s="24" t="s">
        <v>16</v>
      </c>
      <c r="F103" s="52">
        <v>15</v>
      </c>
      <c r="G103" s="56">
        <v>466.1</v>
      </c>
      <c r="H103" s="24" t="s">
        <v>91</v>
      </c>
    </row>
    <row r="104" spans="1:8" s="5" customFormat="1" ht="15.75" x14ac:dyDescent="0.25">
      <c r="A104" s="24" t="s">
        <v>22</v>
      </c>
      <c r="B104" s="24">
        <v>100</v>
      </c>
      <c r="C104" s="24">
        <v>40927514</v>
      </c>
      <c r="D104" s="46">
        <v>41843</v>
      </c>
      <c r="E104" s="24" t="s">
        <v>16</v>
      </c>
      <c r="F104" s="52">
        <v>199.4</v>
      </c>
      <c r="G104" s="56">
        <v>259616.26</v>
      </c>
      <c r="H104" s="24" t="s">
        <v>135</v>
      </c>
    </row>
    <row r="105" spans="1:8" s="5" customFormat="1" ht="15.75" x14ac:dyDescent="0.25">
      <c r="A105" s="24" t="s">
        <v>22</v>
      </c>
      <c r="B105" s="24">
        <v>101</v>
      </c>
      <c r="C105" s="24">
        <v>40927715</v>
      </c>
      <c r="D105" s="46">
        <v>41845</v>
      </c>
      <c r="E105" s="24" t="s">
        <v>16</v>
      </c>
      <c r="F105" s="52">
        <v>15</v>
      </c>
      <c r="G105" s="56">
        <v>466.1</v>
      </c>
      <c r="H105" s="24" t="s">
        <v>140</v>
      </c>
    </row>
    <row r="106" spans="1:8" s="10" customFormat="1" ht="15.75" x14ac:dyDescent="0.25">
      <c r="A106" s="24" t="s">
        <v>22</v>
      </c>
      <c r="B106" s="24">
        <v>102</v>
      </c>
      <c r="C106" s="24">
        <v>40927734</v>
      </c>
      <c r="D106" s="46">
        <v>41831</v>
      </c>
      <c r="E106" s="24" t="s">
        <v>16</v>
      </c>
      <c r="F106" s="53">
        <v>5</v>
      </c>
      <c r="G106" s="57">
        <f>550/1.18</f>
        <v>466.10169491525426</v>
      </c>
      <c r="H106" s="24" t="s">
        <v>31</v>
      </c>
    </row>
    <row r="107" spans="1:8" s="10" customFormat="1" ht="15.75" x14ac:dyDescent="0.25">
      <c r="A107" s="24" t="s">
        <v>22</v>
      </c>
      <c r="B107" s="24">
        <v>103</v>
      </c>
      <c r="C107" s="24">
        <v>40927895</v>
      </c>
      <c r="D107" s="46">
        <v>41837</v>
      </c>
      <c r="E107" s="24" t="s">
        <v>16</v>
      </c>
      <c r="F107" s="53">
        <v>6.3</v>
      </c>
      <c r="G107" s="57">
        <f>550/1.18</f>
        <v>466.10169491525426</v>
      </c>
      <c r="H107" s="24" t="s">
        <v>152</v>
      </c>
    </row>
    <row r="108" spans="1:8" s="10" customFormat="1" ht="15.75" x14ac:dyDescent="0.25">
      <c r="A108" s="24" t="s">
        <v>22</v>
      </c>
      <c r="B108" s="24">
        <v>104</v>
      </c>
      <c r="C108" s="24">
        <v>40928019</v>
      </c>
      <c r="D108" s="46">
        <v>41837</v>
      </c>
      <c r="E108" s="24" t="s">
        <v>16</v>
      </c>
      <c r="F108" s="53">
        <v>15</v>
      </c>
      <c r="G108" s="57">
        <f>9456.4/1.18</f>
        <v>8013.8983050847455</v>
      </c>
      <c r="H108" s="24" t="s">
        <v>30</v>
      </c>
    </row>
    <row r="109" spans="1:8" s="13" customFormat="1" ht="15.75" x14ac:dyDescent="0.25">
      <c r="A109" s="24" t="s">
        <v>22</v>
      </c>
      <c r="B109" s="24">
        <v>105</v>
      </c>
      <c r="C109" s="24">
        <v>40928158</v>
      </c>
      <c r="D109" s="46">
        <v>41836</v>
      </c>
      <c r="E109" s="24" t="s">
        <v>16</v>
      </c>
      <c r="F109" s="52">
        <v>10</v>
      </c>
      <c r="G109" s="58">
        <v>466.1</v>
      </c>
      <c r="H109" s="24" t="s">
        <v>47</v>
      </c>
    </row>
    <row r="110" spans="1:8" s="13" customFormat="1" ht="15.75" x14ac:dyDescent="0.25">
      <c r="A110" s="24" t="s">
        <v>22</v>
      </c>
      <c r="B110" s="24">
        <v>106</v>
      </c>
      <c r="C110" s="24">
        <v>40928324</v>
      </c>
      <c r="D110" s="46">
        <v>41836</v>
      </c>
      <c r="E110" s="24" t="s">
        <v>16</v>
      </c>
      <c r="F110" s="52">
        <v>7</v>
      </c>
      <c r="G110" s="56">
        <v>466.1</v>
      </c>
      <c r="H110" s="24" t="s">
        <v>89</v>
      </c>
    </row>
    <row r="111" spans="1:8" s="13" customFormat="1" ht="15.75" x14ac:dyDescent="0.25">
      <c r="A111" s="24" t="s">
        <v>22</v>
      </c>
      <c r="B111" s="24">
        <v>107</v>
      </c>
      <c r="C111" s="24">
        <v>40929028</v>
      </c>
      <c r="D111" s="46">
        <v>41836</v>
      </c>
      <c r="E111" s="24" t="s">
        <v>16</v>
      </c>
      <c r="F111" s="53">
        <v>7</v>
      </c>
      <c r="G111" s="57">
        <f>550/1.18</f>
        <v>466.10169491525426</v>
      </c>
      <c r="H111" s="24" t="s">
        <v>154</v>
      </c>
    </row>
    <row r="112" spans="1:8" s="13" customFormat="1" ht="15.75" x14ac:dyDescent="0.25">
      <c r="A112" s="24" t="s">
        <v>22</v>
      </c>
      <c r="B112" s="24">
        <v>108</v>
      </c>
      <c r="C112" s="24">
        <v>40929195</v>
      </c>
      <c r="D112" s="46">
        <v>41838</v>
      </c>
      <c r="E112" s="24" t="s">
        <v>16</v>
      </c>
      <c r="F112" s="53">
        <v>5</v>
      </c>
      <c r="G112" s="57">
        <f>3152.13/1.18</f>
        <v>2671.2966101694919</v>
      </c>
      <c r="H112" s="24" t="s">
        <v>119</v>
      </c>
    </row>
    <row r="113" spans="1:8" s="13" customFormat="1" ht="15.75" x14ac:dyDescent="0.25">
      <c r="A113" s="24" t="s">
        <v>22</v>
      </c>
      <c r="B113" s="24">
        <v>109</v>
      </c>
      <c r="C113" s="24">
        <v>40929208</v>
      </c>
      <c r="D113" s="46">
        <v>41838</v>
      </c>
      <c r="E113" s="24" t="s">
        <v>16</v>
      </c>
      <c r="F113" s="53">
        <v>5</v>
      </c>
      <c r="G113" s="57">
        <f>550/1.18</f>
        <v>466.10169491525426</v>
      </c>
      <c r="H113" s="24" t="s">
        <v>154</v>
      </c>
    </row>
    <row r="114" spans="1:8" s="13" customFormat="1" ht="15.75" x14ac:dyDescent="0.25">
      <c r="A114" s="24" t="s">
        <v>22</v>
      </c>
      <c r="B114" s="24">
        <v>110</v>
      </c>
      <c r="C114" s="24">
        <v>40929707</v>
      </c>
      <c r="D114" s="46">
        <v>41851</v>
      </c>
      <c r="E114" s="24" t="s">
        <v>16</v>
      </c>
      <c r="F114" s="52">
        <v>60</v>
      </c>
      <c r="G114" s="56">
        <v>32055.599999999999</v>
      </c>
      <c r="H114" s="24" t="s">
        <v>88</v>
      </c>
    </row>
    <row r="115" spans="1:8" s="13" customFormat="1" ht="15.75" x14ac:dyDescent="0.25">
      <c r="A115" s="24" t="s">
        <v>22</v>
      </c>
      <c r="B115" s="24">
        <v>111</v>
      </c>
      <c r="C115" s="24">
        <v>40929838</v>
      </c>
      <c r="D115" s="46">
        <v>41845</v>
      </c>
      <c r="E115" s="24" t="s">
        <v>16</v>
      </c>
      <c r="F115" s="52">
        <v>5</v>
      </c>
      <c r="G115" s="56">
        <v>466.1</v>
      </c>
      <c r="H115" s="24" t="s">
        <v>95</v>
      </c>
    </row>
    <row r="116" spans="1:8" s="13" customFormat="1" ht="15.75" x14ac:dyDescent="0.25">
      <c r="A116" s="24" t="s">
        <v>22</v>
      </c>
      <c r="B116" s="24">
        <v>112</v>
      </c>
      <c r="C116" s="24">
        <v>40930024</v>
      </c>
      <c r="D116" s="46">
        <v>41838</v>
      </c>
      <c r="E116" s="24" t="s">
        <v>16</v>
      </c>
      <c r="F116" s="53">
        <v>5</v>
      </c>
      <c r="G116" s="57">
        <f>550/1.18</f>
        <v>466.10169491525426</v>
      </c>
      <c r="H116" s="24" t="s">
        <v>117</v>
      </c>
    </row>
    <row r="117" spans="1:8" s="14" customFormat="1" ht="15.75" x14ac:dyDescent="0.25">
      <c r="A117" s="24" t="s">
        <v>22</v>
      </c>
      <c r="B117" s="24">
        <v>113</v>
      </c>
      <c r="C117" s="24">
        <v>40930068</v>
      </c>
      <c r="D117" s="46">
        <v>41842</v>
      </c>
      <c r="E117" s="49" t="s">
        <v>17</v>
      </c>
      <c r="F117" s="53">
        <v>5</v>
      </c>
      <c r="G117" s="57">
        <f>550/1.18</f>
        <v>466.10169491525426</v>
      </c>
      <c r="H117" s="24" t="s">
        <v>154</v>
      </c>
    </row>
    <row r="118" spans="1:8" s="14" customFormat="1" ht="15.75" x14ac:dyDescent="0.25">
      <c r="A118" s="24" t="s">
        <v>22</v>
      </c>
      <c r="B118" s="24">
        <v>114</v>
      </c>
      <c r="C118" s="24">
        <v>40930078</v>
      </c>
      <c r="D118" s="46">
        <v>41838</v>
      </c>
      <c r="E118" s="24" t="s">
        <v>16</v>
      </c>
      <c r="F118" s="53">
        <v>10</v>
      </c>
      <c r="G118" s="57">
        <f>550/1.18</f>
        <v>466.10169491525426</v>
      </c>
      <c r="H118" s="24" t="s">
        <v>119</v>
      </c>
    </row>
    <row r="119" spans="1:8" s="14" customFormat="1" ht="15.75" x14ac:dyDescent="0.25">
      <c r="A119" s="24" t="s">
        <v>22</v>
      </c>
      <c r="B119" s="24">
        <v>115</v>
      </c>
      <c r="C119" s="24">
        <v>40930218</v>
      </c>
      <c r="D119" s="46">
        <v>41838</v>
      </c>
      <c r="E119" s="24" t="s">
        <v>16</v>
      </c>
      <c r="F119" s="53">
        <v>40</v>
      </c>
      <c r="G119" s="57">
        <f>25217.07/1.18</f>
        <v>21370.398305084746</v>
      </c>
      <c r="H119" s="24" t="s">
        <v>27</v>
      </c>
    </row>
    <row r="120" spans="1:8" s="14" customFormat="1" ht="15.75" x14ac:dyDescent="0.25">
      <c r="A120" s="24" t="s">
        <v>22</v>
      </c>
      <c r="B120" s="24">
        <v>116</v>
      </c>
      <c r="C120" s="24">
        <v>40931286</v>
      </c>
      <c r="D120" s="46">
        <v>41848</v>
      </c>
      <c r="E120" s="24" t="s">
        <v>16</v>
      </c>
      <c r="F120" s="53">
        <v>5</v>
      </c>
      <c r="G120" s="57">
        <f>550/1.18</f>
        <v>466.10169491525426</v>
      </c>
      <c r="H120" s="24" t="s">
        <v>119</v>
      </c>
    </row>
    <row r="121" spans="1:8" s="15" customFormat="1" ht="15.75" x14ac:dyDescent="0.25">
      <c r="A121" s="24" t="s">
        <v>22</v>
      </c>
      <c r="B121" s="24">
        <v>117</v>
      </c>
      <c r="C121" s="24">
        <v>40931536</v>
      </c>
      <c r="D121" s="46">
        <v>41851</v>
      </c>
      <c r="E121" s="24" t="s">
        <v>16</v>
      </c>
      <c r="F121" s="52">
        <v>15</v>
      </c>
      <c r="G121" s="56">
        <v>466.1</v>
      </c>
      <c r="H121" s="24" t="s">
        <v>73</v>
      </c>
    </row>
    <row r="122" spans="1:8" s="15" customFormat="1" ht="15.75" x14ac:dyDescent="0.25">
      <c r="A122" s="24" t="s">
        <v>22</v>
      </c>
      <c r="B122" s="24">
        <v>118</v>
      </c>
      <c r="C122" s="24">
        <v>40931561</v>
      </c>
      <c r="D122" s="46">
        <v>41845</v>
      </c>
      <c r="E122" s="49" t="s">
        <v>17</v>
      </c>
      <c r="F122" s="53">
        <v>6.3</v>
      </c>
      <c r="G122" s="57">
        <f>550/1.18</f>
        <v>466.10169491525426</v>
      </c>
      <c r="H122" s="24" t="s">
        <v>154</v>
      </c>
    </row>
    <row r="123" spans="1:8" s="15" customFormat="1" ht="15.75" x14ac:dyDescent="0.25">
      <c r="A123" s="24" t="s">
        <v>22</v>
      </c>
      <c r="B123" s="24">
        <v>119</v>
      </c>
      <c r="C123" s="24">
        <v>40931676</v>
      </c>
      <c r="D123" s="46">
        <v>41842</v>
      </c>
      <c r="E123" s="24" t="s">
        <v>16</v>
      </c>
      <c r="F123" s="53">
        <v>5</v>
      </c>
      <c r="G123" s="57">
        <f>550/1.18</f>
        <v>466.10169491525426</v>
      </c>
      <c r="H123" s="24" t="s">
        <v>149</v>
      </c>
    </row>
    <row r="124" spans="1:8" s="15" customFormat="1" ht="15.75" x14ac:dyDescent="0.25">
      <c r="A124" s="24" t="s">
        <v>22</v>
      </c>
      <c r="B124" s="24">
        <v>120</v>
      </c>
      <c r="C124" s="24">
        <v>40931812</v>
      </c>
      <c r="D124" s="46">
        <v>41850</v>
      </c>
      <c r="E124" s="24" t="s">
        <v>16</v>
      </c>
      <c r="F124" s="52">
        <v>8</v>
      </c>
      <c r="G124" s="58">
        <v>466.1</v>
      </c>
      <c r="H124" s="24" t="s">
        <v>65</v>
      </c>
    </row>
    <row r="125" spans="1:8" s="16" customFormat="1" ht="15.75" x14ac:dyDescent="0.25">
      <c r="A125" s="24" t="s">
        <v>22</v>
      </c>
      <c r="B125" s="24">
        <v>121</v>
      </c>
      <c r="C125" s="24">
        <v>40931833</v>
      </c>
      <c r="D125" s="46">
        <v>41843</v>
      </c>
      <c r="E125" s="24" t="s">
        <v>16</v>
      </c>
      <c r="F125" s="53">
        <v>15</v>
      </c>
      <c r="G125" s="57">
        <f>550/1.18</f>
        <v>466.10169491525426</v>
      </c>
      <c r="H125" s="24" t="s">
        <v>154</v>
      </c>
    </row>
    <row r="126" spans="1:8" s="16" customFormat="1" ht="15.75" x14ac:dyDescent="0.25">
      <c r="A126" s="24" t="s">
        <v>22</v>
      </c>
      <c r="B126" s="24">
        <v>122</v>
      </c>
      <c r="C126" s="24">
        <v>40931841</v>
      </c>
      <c r="D126" s="46">
        <v>41849</v>
      </c>
      <c r="E126" s="24" t="s">
        <v>16</v>
      </c>
      <c r="F126" s="52">
        <v>5</v>
      </c>
      <c r="G126" s="58">
        <v>466.1</v>
      </c>
      <c r="H126" s="24" t="s">
        <v>46</v>
      </c>
    </row>
    <row r="127" spans="1:8" s="16" customFormat="1" ht="15.75" x14ac:dyDescent="0.25">
      <c r="A127" s="24" t="s">
        <v>22</v>
      </c>
      <c r="B127" s="24">
        <v>123</v>
      </c>
      <c r="C127" s="24">
        <v>40931858</v>
      </c>
      <c r="D127" s="46">
        <v>41844</v>
      </c>
      <c r="E127" s="24" t="s">
        <v>16</v>
      </c>
      <c r="F127" s="53">
        <v>6.3</v>
      </c>
      <c r="G127" s="57">
        <f>550/1.18</f>
        <v>466.10169491525426</v>
      </c>
      <c r="H127" s="24" t="s">
        <v>40</v>
      </c>
    </row>
    <row r="128" spans="1:8" s="16" customFormat="1" ht="15.75" x14ac:dyDescent="0.25">
      <c r="A128" s="24" t="s">
        <v>22</v>
      </c>
      <c r="B128" s="24">
        <v>124</v>
      </c>
      <c r="C128" s="24">
        <v>40932408</v>
      </c>
      <c r="D128" s="46">
        <v>41848</v>
      </c>
      <c r="E128" s="24" t="s">
        <v>16</v>
      </c>
      <c r="F128" s="52">
        <v>12</v>
      </c>
      <c r="G128" s="58">
        <v>466.1</v>
      </c>
      <c r="H128" s="24" t="s">
        <v>60</v>
      </c>
    </row>
    <row r="129" spans="1:8" s="16" customFormat="1" ht="15.75" x14ac:dyDescent="0.25">
      <c r="A129" s="24" t="s">
        <v>22</v>
      </c>
      <c r="B129" s="24">
        <v>125</v>
      </c>
      <c r="C129" s="24">
        <v>40932436</v>
      </c>
      <c r="D129" s="46">
        <v>41851</v>
      </c>
      <c r="E129" s="24" t="s">
        <v>16</v>
      </c>
      <c r="F129" s="52">
        <v>5</v>
      </c>
      <c r="G129" s="58">
        <v>466.1</v>
      </c>
      <c r="H129" s="24" t="s">
        <v>46</v>
      </c>
    </row>
    <row r="130" spans="1:8" s="4" customFormat="1" ht="15.75" x14ac:dyDescent="0.25">
      <c r="A130" s="24" t="s">
        <v>22</v>
      </c>
      <c r="B130" s="24">
        <v>126</v>
      </c>
      <c r="C130" s="24">
        <v>40932681</v>
      </c>
      <c r="D130" s="46">
        <v>41841</v>
      </c>
      <c r="E130" s="24" t="s">
        <v>16</v>
      </c>
      <c r="F130" s="55">
        <v>8.85</v>
      </c>
      <c r="G130" s="56">
        <f>5579.28/1.18</f>
        <v>4728.2033898305081</v>
      </c>
      <c r="H130" s="24" t="s">
        <v>119</v>
      </c>
    </row>
    <row r="131" spans="1:8" s="4" customFormat="1" ht="15.75" x14ac:dyDescent="0.25">
      <c r="A131" s="24" t="s">
        <v>22</v>
      </c>
      <c r="B131" s="24">
        <v>127</v>
      </c>
      <c r="C131" s="24">
        <v>40932725</v>
      </c>
      <c r="D131" s="46">
        <v>41841</v>
      </c>
      <c r="E131" s="24" t="s">
        <v>16</v>
      </c>
      <c r="F131" s="55">
        <v>35.56</v>
      </c>
      <c r="G131" s="56">
        <f>22417.98/1.18</f>
        <v>18998.288135593222</v>
      </c>
      <c r="H131" s="24" t="s">
        <v>119</v>
      </c>
    </row>
    <row r="132" spans="1:8" s="4" customFormat="1" ht="15.75" x14ac:dyDescent="0.25">
      <c r="A132" s="24" t="s">
        <v>22</v>
      </c>
      <c r="B132" s="24">
        <v>128</v>
      </c>
      <c r="C132" s="24">
        <v>40932796</v>
      </c>
      <c r="D132" s="46">
        <v>41850</v>
      </c>
      <c r="E132" s="24" t="s">
        <v>16</v>
      </c>
      <c r="F132" s="52">
        <v>20</v>
      </c>
      <c r="G132" s="56">
        <v>10685.2</v>
      </c>
      <c r="H132" s="24" t="s">
        <v>76</v>
      </c>
    </row>
    <row r="133" spans="1:8" s="4" customFormat="1" ht="15.75" x14ac:dyDescent="0.25">
      <c r="A133" s="24" t="s">
        <v>22</v>
      </c>
      <c r="B133" s="24">
        <v>129</v>
      </c>
      <c r="C133" s="24">
        <v>40932851</v>
      </c>
      <c r="D133" s="46">
        <v>41849</v>
      </c>
      <c r="E133" s="24" t="s">
        <v>16</v>
      </c>
      <c r="F133" s="55">
        <v>30</v>
      </c>
      <c r="G133" s="56">
        <f>18912.8/1.18</f>
        <v>16027.796610169491</v>
      </c>
      <c r="H133" s="24" t="s">
        <v>30</v>
      </c>
    </row>
    <row r="134" spans="1:8" s="4" customFormat="1" ht="15.75" x14ac:dyDescent="0.25">
      <c r="A134" s="24" t="s">
        <v>22</v>
      </c>
      <c r="B134" s="24">
        <v>130</v>
      </c>
      <c r="C134" s="24">
        <v>40932913</v>
      </c>
      <c r="D134" s="46">
        <v>41844</v>
      </c>
      <c r="E134" s="24" t="s">
        <v>16</v>
      </c>
      <c r="F134" s="53">
        <v>6.3</v>
      </c>
      <c r="G134" s="57">
        <f>550/1.18</f>
        <v>466.10169491525426</v>
      </c>
      <c r="H134" s="24" t="s">
        <v>154</v>
      </c>
    </row>
    <row r="135" spans="1:8" s="4" customFormat="1" ht="15.75" x14ac:dyDescent="0.25">
      <c r="A135" s="24" t="s">
        <v>22</v>
      </c>
      <c r="B135" s="24">
        <v>131</v>
      </c>
      <c r="C135" s="24">
        <v>40932937</v>
      </c>
      <c r="D135" s="46">
        <v>41850</v>
      </c>
      <c r="E135" s="24" t="s">
        <v>16</v>
      </c>
      <c r="F135" s="53">
        <v>5</v>
      </c>
      <c r="G135" s="57">
        <f>550/1.18</f>
        <v>466.10169491525426</v>
      </c>
      <c r="H135" s="24" t="s">
        <v>119</v>
      </c>
    </row>
    <row r="136" spans="1:8" s="4" customFormat="1" ht="15.75" x14ac:dyDescent="0.25">
      <c r="A136" s="24" t="s">
        <v>22</v>
      </c>
      <c r="B136" s="24">
        <v>132</v>
      </c>
      <c r="C136" s="24">
        <v>40933135</v>
      </c>
      <c r="D136" s="46">
        <v>41845</v>
      </c>
      <c r="E136" s="24" t="s">
        <v>16</v>
      </c>
      <c r="F136" s="52">
        <v>12</v>
      </c>
      <c r="G136" s="56">
        <v>6411.12</v>
      </c>
      <c r="H136" s="24" t="s">
        <v>82</v>
      </c>
    </row>
    <row r="137" spans="1:8" s="4" customFormat="1" ht="15.75" x14ac:dyDescent="0.25">
      <c r="A137" s="24" t="s">
        <v>22</v>
      </c>
      <c r="B137" s="24">
        <v>133</v>
      </c>
      <c r="C137" s="24">
        <v>40933365</v>
      </c>
      <c r="D137" s="46">
        <v>41850</v>
      </c>
      <c r="E137" s="24" t="s">
        <v>16</v>
      </c>
      <c r="F137" s="52">
        <v>5</v>
      </c>
      <c r="G137" s="56">
        <v>466.1</v>
      </c>
      <c r="H137" s="24" t="s">
        <v>142</v>
      </c>
    </row>
    <row r="138" spans="1:8" s="4" customFormat="1" ht="15.75" x14ac:dyDescent="0.25">
      <c r="A138" s="24" t="s">
        <v>22</v>
      </c>
      <c r="B138" s="24">
        <v>134</v>
      </c>
      <c r="C138" s="24">
        <v>40933585</v>
      </c>
      <c r="D138" s="46">
        <v>41845</v>
      </c>
      <c r="E138" s="24" t="s">
        <v>16</v>
      </c>
      <c r="F138" s="53">
        <v>6.3</v>
      </c>
      <c r="G138" s="57">
        <f>550/1.18</f>
        <v>466.10169491525426</v>
      </c>
      <c r="H138" s="24" t="s">
        <v>119</v>
      </c>
    </row>
    <row r="139" spans="1:8" s="4" customFormat="1" ht="15.75" x14ac:dyDescent="0.25">
      <c r="A139" s="24" t="s">
        <v>22</v>
      </c>
      <c r="B139" s="24">
        <v>135</v>
      </c>
      <c r="C139" s="24">
        <v>40933656</v>
      </c>
      <c r="D139" s="46">
        <v>41851</v>
      </c>
      <c r="E139" s="24" t="s">
        <v>16</v>
      </c>
      <c r="F139" s="52">
        <v>5</v>
      </c>
      <c r="G139" s="56">
        <v>466.1</v>
      </c>
      <c r="H139" s="24" t="s">
        <v>142</v>
      </c>
    </row>
    <row r="140" spans="1:8" s="4" customFormat="1" ht="15.75" x14ac:dyDescent="0.25">
      <c r="A140" s="24" t="s">
        <v>22</v>
      </c>
      <c r="B140" s="24">
        <v>136</v>
      </c>
      <c r="C140" s="24">
        <v>40933852</v>
      </c>
      <c r="D140" s="46">
        <v>41845</v>
      </c>
      <c r="E140" s="24" t="s">
        <v>16</v>
      </c>
      <c r="F140" s="53">
        <v>15</v>
      </c>
      <c r="G140" s="57">
        <f>550/1.18</f>
        <v>466.10169491525426</v>
      </c>
      <c r="H140" s="24" t="s">
        <v>37</v>
      </c>
    </row>
    <row r="141" spans="1:8" s="4" customFormat="1" ht="15.75" x14ac:dyDescent="0.25">
      <c r="A141" s="24" t="s">
        <v>22</v>
      </c>
      <c r="B141" s="24">
        <v>137</v>
      </c>
      <c r="C141" s="24">
        <v>40934177</v>
      </c>
      <c r="D141" s="46">
        <v>41845</v>
      </c>
      <c r="E141" s="24" t="s">
        <v>16</v>
      </c>
      <c r="F141" s="53">
        <v>15</v>
      </c>
      <c r="G141" s="57">
        <f>550/1.18</f>
        <v>466.10169491525426</v>
      </c>
      <c r="H141" s="24" t="s">
        <v>152</v>
      </c>
    </row>
    <row r="142" spans="1:8" s="4" customFormat="1" ht="15.75" x14ac:dyDescent="0.25">
      <c r="A142" s="24" t="s">
        <v>22</v>
      </c>
      <c r="B142" s="24">
        <v>138</v>
      </c>
      <c r="C142" s="24">
        <v>40934360</v>
      </c>
      <c r="D142" s="46">
        <v>41851</v>
      </c>
      <c r="E142" s="24" t="s">
        <v>16</v>
      </c>
      <c r="F142" s="52">
        <v>8</v>
      </c>
      <c r="G142" s="56">
        <v>466.1</v>
      </c>
      <c r="H142" s="24" t="s">
        <v>142</v>
      </c>
    </row>
    <row r="143" spans="1:8" s="4" customFormat="1" ht="15.75" x14ac:dyDescent="0.25">
      <c r="A143" s="24" t="s">
        <v>22</v>
      </c>
      <c r="B143" s="24">
        <v>139</v>
      </c>
      <c r="C143" s="24">
        <v>40934368</v>
      </c>
      <c r="D143" s="46">
        <v>41845</v>
      </c>
      <c r="E143" s="24" t="s">
        <v>16</v>
      </c>
      <c r="F143" s="53">
        <v>12</v>
      </c>
      <c r="G143" s="57">
        <f>550/1.18</f>
        <v>466.10169491525426</v>
      </c>
      <c r="H143" s="24" t="s">
        <v>152</v>
      </c>
    </row>
    <row r="144" spans="1:8" s="4" customFormat="1" ht="15.75" x14ac:dyDescent="0.25">
      <c r="A144" s="24" t="s">
        <v>22</v>
      </c>
      <c r="B144" s="24">
        <v>140</v>
      </c>
      <c r="C144" s="24">
        <v>40934407</v>
      </c>
      <c r="D144" s="46">
        <v>41844</v>
      </c>
      <c r="E144" s="24" t="s">
        <v>16</v>
      </c>
      <c r="F144" s="52">
        <v>20</v>
      </c>
      <c r="G144" s="56">
        <v>10685.2</v>
      </c>
      <c r="H144" s="24" t="s">
        <v>84</v>
      </c>
    </row>
    <row r="145" spans="1:8" s="4" customFormat="1" ht="15.75" x14ac:dyDescent="0.25">
      <c r="A145" s="24" t="s">
        <v>22</v>
      </c>
      <c r="B145" s="24">
        <v>141</v>
      </c>
      <c r="C145" s="24">
        <v>40934427</v>
      </c>
      <c r="D145" s="46">
        <v>41845</v>
      </c>
      <c r="E145" s="24" t="s">
        <v>16</v>
      </c>
      <c r="F145" s="52">
        <v>15</v>
      </c>
      <c r="G145" s="56">
        <v>8013.9</v>
      </c>
      <c r="H145" s="24" t="s">
        <v>84</v>
      </c>
    </row>
    <row r="146" spans="1:8" s="4" customFormat="1" ht="15.75" x14ac:dyDescent="0.25">
      <c r="A146" s="24" t="s">
        <v>22</v>
      </c>
      <c r="B146" s="24">
        <v>142</v>
      </c>
      <c r="C146" s="24">
        <v>40935380</v>
      </c>
      <c r="D146" s="46">
        <v>41849</v>
      </c>
      <c r="E146" s="24" t="s">
        <v>16</v>
      </c>
      <c r="F146" s="53">
        <v>15</v>
      </c>
      <c r="G146" s="57">
        <f>550/1.18</f>
        <v>466.10169491525426</v>
      </c>
      <c r="H146" s="24" t="s">
        <v>27</v>
      </c>
    </row>
    <row r="147" spans="1:8" s="4" customFormat="1" ht="15.75" x14ac:dyDescent="0.25">
      <c r="A147" s="24" t="s">
        <v>22</v>
      </c>
      <c r="B147" s="24">
        <v>143</v>
      </c>
      <c r="C147" s="24">
        <v>40935639</v>
      </c>
      <c r="D147" s="46">
        <v>41851</v>
      </c>
      <c r="E147" s="24" t="s">
        <v>16</v>
      </c>
      <c r="F147" s="53">
        <v>5</v>
      </c>
      <c r="G147" s="57">
        <f>550/1.18</f>
        <v>466.10169491525426</v>
      </c>
      <c r="H147" s="24" t="s">
        <v>38</v>
      </c>
    </row>
    <row r="148" spans="1:8" s="4" customFormat="1" ht="15.75" x14ac:dyDescent="0.25">
      <c r="A148" s="24" t="s">
        <v>22</v>
      </c>
      <c r="B148" s="24">
        <v>144</v>
      </c>
      <c r="C148" s="24">
        <v>40935704</v>
      </c>
      <c r="D148" s="46">
        <v>41850</v>
      </c>
      <c r="E148" s="24" t="s">
        <v>16</v>
      </c>
      <c r="F148" s="53">
        <v>5</v>
      </c>
      <c r="G148" s="57">
        <f>550/1.18</f>
        <v>466.10169491525426</v>
      </c>
      <c r="H148" s="24" t="s">
        <v>149</v>
      </c>
    </row>
    <row r="149" spans="1:8" s="4" customFormat="1" ht="15.75" x14ac:dyDescent="0.25">
      <c r="A149" s="24" t="s">
        <v>22</v>
      </c>
      <c r="B149" s="24">
        <v>145</v>
      </c>
      <c r="C149" s="24">
        <v>40936485</v>
      </c>
      <c r="D149" s="46">
        <v>41850</v>
      </c>
      <c r="E149" s="24" t="s">
        <v>16</v>
      </c>
      <c r="F149" s="53">
        <v>6.3</v>
      </c>
      <c r="G149" s="57">
        <f>550/1.18</f>
        <v>466.10169491525426</v>
      </c>
      <c r="H149" s="24" t="s">
        <v>152</v>
      </c>
    </row>
    <row r="150" spans="1:8" s="4" customFormat="1" ht="15.75" x14ac:dyDescent="0.25">
      <c r="A150" s="24" t="s">
        <v>22</v>
      </c>
      <c r="B150" s="24">
        <v>146</v>
      </c>
      <c r="C150" s="24">
        <v>40936791</v>
      </c>
      <c r="D150" s="46">
        <v>41850</v>
      </c>
      <c r="E150" s="24" t="s">
        <v>16</v>
      </c>
      <c r="F150" s="53">
        <v>12</v>
      </c>
      <c r="G150" s="57">
        <f>550/1.18</f>
        <v>466.10169491525426</v>
      </c>
      <c r="H150" s="24" t="s">
        <v>30</v>
      </c>
    </row>
    <row r="151" spans="1:8" s="4" customFormat="1" ht="15.75" x14ac:dyDescent="0.25">
      <c r="A151" s="24" t="s">
        <v>22</v>
      </c>
      <c r="B151" s="24">
        <v>147</v>
      </c>
      <c r="C151" s="24">
        <v>40936889</v>
      </c>
      <c r="D151" s="46">
        <v>41850</v>
      </c>
      <c r="E151" s="24" t="s">
        <v>16</v>
      </c>
      <c r="F151" s="52">
        <v>5</v>
      </c>
      <c r="G151" s="58">
        <v>466.1</v>
      </c>
      <c r="H151" s="24" t="s">
        <v>46</v>
      </c>
    </row>
    <row r="152" spans="1:8" s="4" customFormat="1" ht="15.75" x14ac:dyDescent="0.25">
      <c r="A152" s="24" t="s">
        <v>22</v>
      </c>
      <c r="B152" s="24">
        <v>148</v>
      </c>
      <c r="C152" s="24">
        <v>40937146</v>
      </c>
      <c r="D152" s="46">
        <v>41849</v>
      </c>
      <c r="E152" s="24" t="s">
        <v>16</v>
      </c>
      <c r="F152" s="53">
        <v>2</v>
      </c>
      <c r="G152" s="57">
        <f>550/1.18</f>
        <v>466.10169491525426</v>
      </c>
      <c r="H152" s="24" t="s">
        <v>121</v>
      </c>
    </row>
    <row r="153" spans="1:8" s="4" customFormat="1" ht="15.75" x14ac:dyDescent="0.25">
      <c r="A153" s="24" t="s">
        <v>22</v>
      </c>
      <c r="B153" s="24">
        <v>149</v>
      </c>
      <c r="C153" s="24">
        <v>40937188</v>
      </c>
      <c r="D153" s="46">
        <v>41850</v>
      </c>
      <c r="E153" s="24" t="s">
        <v>16</v>
      </c>
      <c r="F153" s="52">
        <v>7</v>
      </c>
      <c r="G153" s="56">
        <v>466.1</v>
      </c>
      <c r="H153" s="24" t="s">
        <v>97</v>
      </c>
    </row>
    <row r="154" spans="1:8" s="4" customFormat="1" ht="15.75" x14ac:dyDescent="0.25">
      <c r="A154" s="24" t="s">
        <v>22</v>
      </c>
      <c r="B154" s="24">
        <v>150</v>
      </c>
      <c r="C154" s="24">
        <v>40937536</v>
      </c>
      <c r="D154" s="46">
        <v>41851</v>
      </c>
      <c r="E154" s="24" t="s">
        <v>16</v>
      </c>
      <c r="F154" s="53">
        <v>15</v>
      </c>
      <c r="G154" s="57">
        <f>550/1.18</f>
        <v>466.10169491525426</v>
      </c>
      <c r="H154" s="24" t="s">
        <v>30</v>
      </c>
    </row>
    <row r="155" spans="1:8" s="4" customFormat="1" ht="15.75" x14ac:dyDescent="0.25">
      <c r="A155" s="24" t="s">
        <v>22</v>
      </c>
      <c r="B155" s="24">
        <v>151</v>
      </c>
      <c r="C155" s="24">
        <v>40937783</v>
      </c>
      <c r="D155" s="46">
        <v>41850</v>
      </c>
      <c r="E155" s="24" t="s">
        <v>16</v>
      </c>
      <c r="F155" s="53">
        <v>5</v>
      </c>
      <c r="G155" s="57">
        <f>550/1.18</f>
        <v>466.10169491525426</v>
      </c>
      <c r="H155" s="24" t="s">
        <v>119</v>
      </c>
    </row>
    <row r="156" spans="1:8" s="4" customFormat="1" ht="15.75" x14ac:dyDescent="0.25">
      <c r="A156" s="24" t="s">
        <v>22</v>
      </c>
      <c r="B156" s="24">
        <v>152</v>
      </c>
      <c r="C156" s="24">
        <v>40937892</v>
      </c>
      <c r="D156" s="46">
        <v>41850</v>
      </c>
      <c r="E156" s="24" t="s">
        <v>16</v>
      </c>
      <c r="F156" s="53">
        <v>5</v>
      </c>
      <c r="G156" s="57">
        <f>550/1.18</f>
        <v>466.10169491525426</v>
      </c>
      <c r="H156" s="24" t="s">
        <v>154</v>
      </c>
    </row>
    <row r="157" spans="1:8" s="2" customFormat="1" ht="15.75" x14ac:dyDescent="0.25">
      <c r="A157" s="24" t="s">
        <v>22</v>
      </c>
      <c r="B157" s="24">
        <v>153</v>
      </c>
      <c r="C157" s="24">
        <v>40934425</v>
      </c>
      <c r="D157" s="46">
        <v>41849</v>
      </c>
      <c r="E157" s="24" t="s">
        <v>16</v>
      </c>
      <c r="F157" s="52">
        <v>10</v>
      </c>
      <c r="G157" s="56">
        <v>5342.6016949152545</v>
      </c>
      <c r="H157" s="24" t="s">
        <v>93</v>
      </c>
    </row>
    <row r="158" spans="1:8" s="4" customFormat="1" ht="15.75" x14ac:dyDescent="0.25">
      <c r="A158" s="24" t="s">
        <v>22</v>
      </c>
      <c r="B158" s="24">
        <v>154</v>
      </c>
      <c r="C158" s="24">
        <v>40938755</v>
      </c>
      <c r="D158" s="46">
        <v>41850</v>
      </c>
      <c r="E158" s="24" t="s">
        <v>16</v>
      </c>
      <c r="F158" s="53">
        <v>5</v>
      </c>
      <c r="G158" s="57">
        <f>550/1.18</f>
        <v>466.10169491525426</v>
      </c>
      <c r="H158" s="24" t="s">
        <v>28</v>
      </c>
    </row>
  </sheetData>
  <autoFilter ref="A4:H158"/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7" fitToHeight="99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Курзина Юлия Евгеньевна</cp:lastModifiedBy>
  <cp:lastPrinted>2013-12-05T05:12:25Z</cp:lastPrinted>
  <dcterms:created xsi:type="dcterms:W3CDTF">2010-04-23T14:29:34Z</dcterms:created>
  <dcterms:modified xsi:type="dcterms:W3CDTF">2014-08-27T11:05:30Z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