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7" i="1" l="1"/>
  <c r="H27" i="1"/>
  <c r="G27" i="1"/>
  <c r="H12" i="1"/>
  <c r="G12" i="1" s="1"/>
  <c r="K10" i="1" l="1"/>
  <c r="J10" i="1"/>
  <c r="I10" i="1"/>
  <c r="H10" i="1"/>
  <c r="G10" i="1" l="1"/>
  <c r="G26" i="1" l="1"/>
  <c r="G11" i="1"/>
  <c r="K31" i="1" l="1"/>
  <c r="J31" i="1"/>
  <c r="I31" i="1"/>
  <c r="H31" i="1"/>
  <c r="G31" i="1"/>
  <c r="F31" i="1"/>
  <c r="E31" i="1"/>
  <c r="D31" i="1"/>
  <c r="C31" i="1"/>
  <c r="B31" i="1"/>
  <c r="K16" i="1"/>
  <c r="J16" i="1"/>
  <c r="I16" i="1"/>
  <c r="H16" i="1"/>
  <c r="G16" i="1"/>
  <c r="F16" i="1"/>
  <c r="E16" i="1"/>
  <c r="D16" i="1"/>
  <c r="C16" i="1"/>
  <c r="B16" i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  <comment ref="G18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</commentList>
</comments>
</file>

<file path=xl/sharedStrings.xml><?xml version="1.0" encoding="utf-8"?>
<sst xmlns="http://schemas.openxmlformats.org/spreadsheetml/2006/main" count="53" uniqueCount="25">
  <si>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</si>
  <si>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</si>
  <si>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</si>
  <si>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</si>
  <si>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</si>
  <si>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</si>
  <si>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</si>
  <si>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</si>
  <si>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</si>
  <si>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</si>
  <si>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</si>
  <si>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</si>
  <si>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</si>
  <si>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</si>
  <si>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</si>
  <si>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</si>
  <si>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</si>
  <si>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</si>
  <si>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Отпуск э/э в сеть</t>
  </si>
  <si>
    <t>Отпуск э/э из сети (полезный отпуск)</t>
  </si>
  <si>
    <t>МВт</t>
  </si>
  <si>
    <t>Отпуск э/э (мощности) в сеть</t>
  </si>
  <si>
    <t>Отпуск э/э (мощности) из сети 
(полезный отпуск)</t>
  </si>
  <si>
    <r>
      <t xml:space="preserve">Об отпуске электроэнергии в сеть и отпуске электроэнергии из сети сетевой компании по уровням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</t>
    </r>
    <r>
      <rPr>
        <b/>
        <sz val="11"/>
        <color theme="1"/>
        <rFont val="Arial"/>
        <family val="2"/>
        <charset val="204"/>
      </rPr>
      <t>, потребителям электрической энергии и территориальным сетевым организациям, присоединенным к сетям сетевой организации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color theme="3"/>
        <rFont val="Arial"/>
        <family val="2"/>
        <charset val="204"/>
      </rPr>
      <t>на 2017 год.</t>
    </r>
  </si>
  <si>
    <t>Итого по ПАО "МРСК Центра"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</si>
</sst>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2" fillId="0" borderId="0" xfId="0" applyNumberFormat="1" applyFont="1"/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5" fontId="2" fillId="0" borderId="0" xfId="0" applyNumberFormat="1" applyFo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166" fontId="2" fillId="0" borderId="0" xfId="0" applyNumberFormat="1" applyFo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activeCell="L13" sqref="L13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" style="1" customWidth="1"/>
    <col min="8" max="16384" width="9.140625" style="1"/>
  </cols>
  <sheetData>
    <row r="1" spans="1:15" ht="46.5" customHeight="1" x14ac:dyDescent="0.2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16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17</v>
      </c>
    </row>
    <row r="3" spans="1:15" ht="18.75" customHeight="1" x14ac:dyDescent="0.2">
      <c r="A3" s="55" t="s">
        <v>1</v>
      </c>
      <c r="B3" s="51" t="s">
        <v>18</v>
      </c>
      <c r="C3" s="52"/>
      <c r="D3" s="52"/>
      <c r="E3" s="52"/>
      <c r="F3" s="53"/>
      <c r="G3" s="51" t="s">
        <v>19</v>
      </c>
      <c r="H3" s="52"/>
      <c r="I3" s="52"/>
      <c r="J3" s="52"/>
      <c r="K3" s="53"/>
    </row>
    <row r="4" spans="1:15" ht="18.75" customHeight="1" x14ac:dyDescent="0.2">
      <c r="A4" s="56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G4" s="5" t="s">
        <v>12</v>
      </c>
      <c r="H4" s="6" t="s">
        <v>13</v>
      </c>
      <c r="I4" s="7" t="s">
        <v>14</v>
      </c>
      <c r="J4" s="7" t="s">
        <v>15</v>
      </c>
      <c r="K4" s="8" t="s">
        <v>16</v>
      </c>
    </row>
    <row r="5" spans="1:15" ht="15" x14ac:dyDescent="0.2">
      <c r="A5" s="24" t="s">
        <v>2</v>
      </c>
      <c r="B5" s="20">
        <v>9914.2271723243794</v>
      </c>
      <c r="C5" s="9">
        <v>9159.2271723243794</v>
      </c>
      <c r="D5" s="10">
        <v>1943.4342836305591</v>
      </c>
      <c r="E5" s="10">
        <v>4834.8529380297796</v>
      </c>
      <c r="F5" s="11">
        <v>2461.2805805867661</v>
      </c>
      <c r="G5" s="20">
        <v>9077.6271723243844</v>
      </c>
      <c r="H5" s="9">
        <v>4382.5160263243843</v>
      </c>
      <c r="I5" s="10">
        <v>396.42511500000001</v>
      </c>
      <c r="J5" s="10">
        <v>2039.408868</v>
      </c>
      <c r="K5" s="11">
        <v>2259.2771629999997</v>
      </c>
    </row>
    <row r="6" spans="1:15" ht="15" x14ac:dyDescent="0.2">
      <c r="A6" s="25" t="s">
        <v>3</v>
      </c>
      <c r="B6" s="21">
        <v>3704.6992854420869</v>
      </c>
      <c r="C6" s="47">
        <v>3518.9582854420869</v>
      </c>
      <c r="D6" s="48">
        <v>84.190000000000012</v>
      </c>
      <c r="E6" s="48">
        <v>101.55100000000002</v>
      </c>
      <c r="F6" s="49">
        <v>0</v>
      </c>
      <c r="G6" s="21">
        <v>3480.849285442087</v>
      </c>
      <c r="H6" s="47">
        <v>2451.519285442087</v>
      </c>
      <c r="I6" s="48">
        <v>478.63</v>
      </c>
      <c r="J6" s="48">
        <v>219.18</v>
      </c>
      <c r="K6" s="49">
        <v>331.52</v>
      </c>
      <c r="M6" s="23"/>
    </row>
    <row r="7" spans="1:15" ht="15" x14ac:dyDescent="0.2">
      <c r="A7" s="25" t="s">
        <v>4</v>
      </c>
      <c r="B7" s="21">
        <v>8870.9320719576899</v>
      </c>
      <c r="C7" s="12">
        <v>8624.0693279999996</v>
      </c>
      <c r="D7" s="13">
        <v>2856.7323099999999</v>
      </c>
      <c r="E7" s="13">
        <v>5779.7767880000001</v>
      </c>
      <c r="F7" s="14">
        <v>1367.653026</v>
      </c>
      <c r="G7" s="21">
        <v>8059.3220720000008</v>
      </c>
      <c r="H7" s="12">
        <v>2311.9717730000002</v>
      </c>
      <c r="I7" s="13">
        <v>349.57833799999997</v>
      </c>
      <c r="J7" s="13">
        <v>4184.9512560000003</v>
      </c>
      <c r="K7" s="14">
        <v>1212.8207050000001</v>
      </c>
      <c r="L7" s="23"/>
    </row>
    <row r="8" spans="1:15" ht="15" x14ac:dyDescent="0.2">
      <c r="A8" s="25" t="s">
        <v>5</v>
      </c>
      <c r="B8" s="21">
        <v>2711.7842010000004</v>
      </c>
      <c r="C8" s="47">
        <v>2173.6707998121638</v>
      </c>
      <c r="D8" s="48">
        <v>444.61999538298807</v>
      </c>
      <c r="E8" s="48">
        <v>1706.1809603837423</v>
      </c>
      <c r="F8" s="49">
        <v>972.43153229855466</v>
      </c>
      <c r="G8" s="21">
        <v>2359.6841010000003</v>
      </c>
      <c r="H8" s="47">
        <v>892.3591052592335</v>
      </c>
      <c r="I8" s="48">
        <v>50.468550926955317</v>
      </c>
      <c r="J8" s="48">
        <v>623.52188671642796</v>
      </c>
      <c r="K8" s="49">
        <v>793.33455809738336</v>
      </c>
      <c r="L8" s="23"/>
    </row>
    <row r="9" spans="1:15" ht="15" x14ac:dyDescent="0.2">
      <c r="A9" s="25" t="s">
        <v>6</v>
      </c>
      <c r="B9" s="21">
        <v>4777.8899999999994</v>
      </c>
      <c r="C9" s="12">
        <v>4496.5883359999998</v>
      </c>
      <c r="D9" s="13">
        <v>1030.4840260000001</v>
      </c>
      <c r="E9" s="13">
        <v>1333.7913959999998</v>
      </c>
      <c r="F9" s="14">
        <v>752.90784700000006</v>
      </c>
      <c r="G9" s="21">
        <v>4288.8119999999999</v>
      </c>
      <c r="H9" s="12">
        <v>2856.2465039999997</v>
      </c>
      <c r="I9" s="13">
        <v>333.93485399999997</v>
      </c>
      <c r="J9" s="13">
        <v>474.56706800000001</v>
      </c>
      <c r="K9" s="14">
        <v>624.06357400000002</v>
      </c>
      <c r="L9" s="23"/>
    </row>
    <row r="10" spans="1:15" ht="15" x14ac:dyDescent="0.2">
      <c r="A10" s="25" t="s">
        <v>7</v>
      </c>
      <c r="B10" s="26">
        <v>6526.9104207</v>
      </c>
      <c r="C10" s="27">
        <v>6015.5604207000006</v>
      </c>
      <c r="D10" s="28">
        <v>971.45976737737499</v>
      </c>
      <c r="E10" s="28">
        <v>2910.3940000000002</v>
      </c>
      <c r="F10" s="29">
        <v>1755.4859999999999</v>
      </c>
      <c r="G10" s="26">
        <f>SUM(H10:K10)</f>
        <v>5876.2203206925915</v>
      </c>
      <c r="H10" s="27">
        <f>3147.1267533+10</f>
        <v>3157.1267533</v>
      </c>
      <c r="I10" s="28">
        <f>209.875767392591+3</f>
        <v>212.875767392591</v>
      </c>
      <c r="J10" s="28">
        <f>930.8958+5</f>
        <v>935.89580000000001</v>
      </c>
      <c r="K10" s="29">
        <f>1565.012+5.31</f>
        <v>1570.3219999999999</v>
      </c>
      <c r="L10" s="23"/>
      <c r="N10" s="23"/>
    </row>
    <row r="11" spans="1:15" ht="15" x14ac:dyDescent="0.2">
      <c r="A11" s="25" t="s">
        <v>8</v>
      </c>
      <c r="B11" s="26">
        <v>2447.2791926755485</v>
      </c>
      <c r="C11" s="27">
        <v>2447.2791926755485</v>
      </c>
      <c r="D11" s="28">
        <v>398.50409893003746</v>
      </c>
      <c r="E11" s="28">
        <v>1543.8864023658002</v>
      </c>
      <c r="F11" s="29">
        <v>930.58659916030081</v>
      </c>
      <c r="G11" s="26">
        <f t="shared" ref="G11" si="0">SUM(H11:K11)</f>
        <v>2185.1391926755487</v>
      </c>
      <c r="H11" s="27">
        <v>427.16956886558438</v>
      </c>
      <c r="I11" s="28">
        <v>8.8953774190058112</v>
      </c>
      <c r="J11" s="28">
        <v>1347.1941208544183</v>
      </c>
      <c r="K11" s="29">
        <v>401.88012553654011</v>
      </c>
      <c r="L11" s="23"/>
      <c r="N11" s="50"/>
    </row>
    <row r="12" spans="1:15" ht="15" x14ac:dyDescent="0.2">
      <c r="A12" s="25" t="s">
        <v>9</v>
      </c>
      <c r="B12" s="26">
        <v>3890.1460100000004</v>
      </c>
      <c r="C12" s="27">
        <v>3670.222683</v>
      </c>
      <c r="D12" s="28">
        <v>798.25915699999996</v>
      </c>
      <c r="E12" s="28">
        <v>2271.8886790000001</v>
      </c>
      <c r="F12" s="29">
        <v>1392.603163</v>
      </c>
      <c r="G12" s="26">
        <f t="shared" ref="G12" si="1">SUM(H12:K12)</f>
        <v>3356.6960099999997</v>
      </c>
      <c r="H12" s="27">
        <f>1380.419353-9.685677</f>
        <v>1370.7336760000001</v>
      </c>
      <c r="I12" s="28">
        <v>88.638085999999987</v>
      </c>
      <c r="J12" s="28">
        <v>719.88459799999998</v>
      </c>
      <c r="K12" s="29">
        <v>1177.4396499999998</v>
      </c>
    </row>
    <row r="13" spans="1:15" ht="15" x14ac:dyDescent="0.2">
      <c r="A13" s="25" t="s">
        <v>10</v>
      </c>
      <c r="B13" s="26">
        <v>2849.38</v>
      </c>
      <c r="C13" s="27">
        <v>2605.34</v>
      </c>
      <c r="D13" s="28">
        <v>947.21</v>
      </c>
      <c r="E13" s="28">
        <v>1075.5675000000001</v>
      </c>
      <c r="F13" s="29">
        <v>527.63319999999999</v>
      </c>
      <c r="G13" s="26">
        <v>2614.0102999999999</v>
      </c>
      <c r="H13" s="27">
        <v>1362.0527</v>
      </c>
      <c r="I13" s="28">
        <v>286.52800000000002</v>
      </c>
      <c r="J13" s="28">
        <v>472.863</v>
      </c>
      <c r="K13" s="29">
        <v>492.56659999999988</v>
      </c>
      <c r="L13" s="23"/>
      <c r="O13" s="23"/>
    </row>
    <row r="14" spans="1:15" ht="15" x14ac:dyDescent="0.2">
      <c r="A14" s="25" t="s">
        <v>11</v>
      </c>
      <c r="B14" s="26">
        <v>5560.56</v>
      </c>
      <c r="C14" s="27">
        <v>4871.9111817842122</v>
      </c>
      <c r="D14" s="28">
        <v>2763.7441962903199</v>
      </c>
      <c r="E14" s="28">
        <v>3508.2270647195915</v>
      </c>
      <c r="F14" s="29">
        <v>948.31733974855524</v>
      </c>
      <c r="G14" s="26">
        <v>4666.1399999999994</v>
      </c>
      <c r="H14" s="27">
        <v>1182.5859231743159</v>
      </c>
      <c r="I14" s="28">
        <v>435.35879895931186</v>
      </c>
      <c r="J14" s="28">
        <v>2255.0454441438842</v>
      </c>
      <c r="K14" s="29">
        <v>793.14983372248798</v>
      </c>
      <c r="L14" s="23"/>
      <c r="M14" s="23"/>
    </row>
    <row r="15" spans="1:15" ht="15" x14ac:dyDescent="0.2">
      <c r="A15" s="25" t="s">
        <v>0</v>
      </c>
      <c r="B15" s="30">
        <v>6601.7253161840663</v>
      </c>
      <c r="C15" s="31">
        <v>5714.82363966704</v>
      </c>
      <c r="D15" s="32">
        <v>1370.1603174190559</v>
      </c>
      <c r="E15" s="32">
        <v>3659.8060472952698</v>
      </c>
      <c r="F15" s="33">
        <v>2155.4538454513699</v>
      </c>
      <c r="G15" s="30">
        <v>5877.7154899598845</v>
      </c>
      <c r="H15" s="31">
        <v>2508.9831353825475</v>
      </c>
      <c r="I15" s="32">
        <v>331.85253015504776</v>
      </c>
      <c r="J15" s="32">
        <v>1229.3492163448623</v>
      </c>
      <c r="K15" s="33">
        <v>1807.5306080774267</v>
      </c>
      <c r="L15" s="23"/>
    </row>
    <row r="16" spans="1:15" ht="15" x14ac:dyDescent="0.2">
      <c r="A16" s="18" t="s">
        <v>24</v>
      </c>
      <c r="B16" s="34">
        <f>SUM(B5:B15)</f>
        <v>57855.533670283759</v>
      </c>
      <c r="C16" s="35">
        <f>SUM(C5:C15)</f>
        <v>53297.651039405428</v>
      </c>
      <c r="D16" s="35">
        <f t="shared" ref="D16:F16" si="2">SUM(D5:D15)</f>
        <v>13608.798152030333</v>
      </c>
      <c r="E16" s="35">
        <f t="shared" si="2"/>
        <v>28725.922775794184</v>
      </c>
      <c r="F16" s="35">
        <f t="shared" si="2"/>
        <v>13264.353133245546</v>
      </c>
      <c r="G16" s="34">
        <f>SUM(G5:G15)</f>
        <v>51842.215944094489</v>
      </c>
      <c r="H16" s="35">
        <f>SUM(H5:H15)</f>
        <v>22903.264450748153</v>
      </c>
      <c r="I16" s="35">
        <f t="shared" ref="I16" si="3">SUM(I5:I15)</f>
        <v>2973.185417852912</v>
      </c>
      <c r="J16" s="35">
        <f t="shared" ref="J16" si="4">SUM(J5:J15)</f>
        <v>14501.861258059593</v>
      </c>
      <c r="K16" s="35">
        <f t="shared" ref="K16" si="5">SUM(K5:K15)</f>
        <v>11463.904817433837</v>
      </c>
    </row>
    <row r="17" spans="1:13" ht="19.5" customHeight="1" x14ac:dyDescent="0.25">
      <c r="A17" s="19"/>
      <c r="B17" s="36"/>
      <c r="C17" s="36"/>
      <c r="D17" s="36"/>
      <c r="E17" s="36"/>
      <c r="F17" s="36"/>
      <c r="G17" s="36"/>
      <c r="H17" s="36"/>
      <c r="I17" s="36"/>
      <c r="J17" s="36"/>
      <c r="K17" s="37" t="s">
        <v>20</v>
      </c>
    </row>
    <row r="18" spans="1:13" ht="29.25" customHeight="1" x14ac:dyDescent="0.2">
      <c r="A18" s="55" t="s">
        <v>1</v>
      </c>
      <c r="B18" s="57" t="s">
        <v>21</v>
      </c>
      <c r="C18" s="58"/>
      <c r="D18" s="58"/>
      <c r="E18" s="58"/>
      <c r="F18" s="59"/>
      <c r="G18" s="60" t="s">
        <v>22</v>
      </c>
      <c r="H18" s="61"/>
      <c r="I18" s="61"/>
      <c r="J18" s="61"/>
      <c r="K18" s="62"/>
    </row>
    <row r="19" spans="1:13" ht="15" x14ac:dyDescent="0.2">
      <c r="A19" s="56"/>
      <c r="B19" s="38" t="s">
        <v>12</v>
      </c>
      <c r="C19" s="39" t="s">
        <v>13</v>
      </c>
      <c r="D19" s="40" t="s">
        <v>14</v>
      </c>
      <c r="E19" s="40" t="s">
        <v>15</v>
      </c>
      <c r="F19" s="41" t="s">
        <v>16</v>
      </c>
      <c r="G19" s="38" t="s">
        <v>12</v>
      </c>
      <c r="H19" s="39" t="s">
        <v>13</v>
      </c>
      <c r="I19" s="40" t="s">
        <v>14</v>
      </c>
      <c r="J19" s="40" t="s">
        <v>15</v>
      </c>
      <c r="K19" s="41" t="s">
        <v>16</v>
      </c>
    </row>
    <row r="20" spans="1:13" ht="15" x14ac:dyDescent="0.2">
      <c r="A20" s="24" t="s">
        <v>2</v>
      </c>
      <c r="B20" s="42">
        <v>1342.5262995724261</v>
      </c>
      <c r="C20" s="43">
        <v>1256.352028714067</v>
      </c>
      <c r="D20" s="44">
        <v>244.36620953594004</v>
      </c>
      <c r="E20" s="44">
        <v>715.60366768183849</v>
      </c>
      <c r="F20" s="45">
        <v>403.06576242241965</v>
      </c>
      <c r="G20" s="42">
        <v>1222.3437995724223</v>
      </c>
      <c r="H20" s="43">
        <v>538.1978074474531</v>
      </c>
      <c r="I20" s="44">
        <v>46.662110482311348</v>
      </c>
      <c r="J20" s="44">
        <v>263.53552649809598</v>
      </c>
      <c r="K20" s="45">
        <v>373.94835514456196</v>
      </c>
    </row>
    <row r="21" spans="1:13" ht="15" x14ac:dyDescent="0.2">
      <c r="A21" s="25" t="s">
        <v>3</v>
      </c>
      <c r="B21" s="21">
        <v>527.68779088096142</v>
      </c>
      <c r="C21" s="47">
        <v>506.94751739466705</v>
      </c>
      <c r="D21" s="48">
        <v>11.918294770354173</v>
      </c>
      <c r="E21" s="48">
        <v>8.8219787159401992</v>
      </c>
      <c r="F21" s="49">
        <v>0</v>
      </c>
      <c r="G21" s="21">
        <v>497.31436587825277</v>
      </c>
      <c r="H21" s="47">
        <v>348.78354380984291</v>
      </c>
      <c r="I21" s="48">
        <v>68.110789210902851</v>
      </c>
      <c r="J21" s="48">
        <v>31.190346229127861</v>
      </c>
      <c r="K21" s="49">
        <v>49.229686628379184</v>
      </c>
      <c r="M21" s="23"/>
    </row>
    <row r="22" spans="1:13" ht="15" x14ac:dyDescent="0.2">
      <c r="A22" s="25" t="s">
        <v>4</v>
      </c>
      <c r="B22" s="26">
        <v>1364.0949949610517</v>
      </c>
      <c r="C22" s="27">
        <v>1326.134</v>
      </c>
      <c r="D22" s="28">
        <v>439.28300000000002</v>
      </c>
      <c r="E22" s="28">
        <v>888.76300000000003</v>
      </c>
      <c r="F22" s="29">
        <v>210.30500000000001</v>
      </c>
      <c r="G22" s="26">
        <v>1239.292647</v>
      </c>
      <c r="H22" s="27">
        <v>355.51496700000001</v>
      </c>
      <c r="I22" s="28">
        <v>53.755124000000002</v>
      </c>
      <c r="J22" s="28">
        <v>643.52550699999995</v>
      </c>
      <c r="K22" s="29">
        <v>186.497049</v>
      </c>
    </row>
    <row r="23" spans="1:13" ht="15" x14ac:dyDescent="0.2">
      <c r="A23" s="25" t="s">
        <v>5</v>
      </c>
      <c r="B23" s="21">
        <v>378.50084999999996</v>
      </c>
      <c r="C23" s="47">
        <v>303.39523303720676</v>
      </c>
      <c r="D23" s="48">
        <v>63.191083640699233</v>
      </c>
      <c r="E23" s="48">
        <v>242.54651457108432</v>
      </c>
      <c r="F23" s="49">
        <v>146.63717885041592</v>
      </c>
      <c r="G23" s="21">
        <v>332.72384999999997</v>
      </c>
      <c r="H23" s="47">
        <v>118.88156508994875</v>
      </c>
      <c r="I23" s="48">
        <v>6.7771307244749321</v>
      </c>
      <c r="J23" s="48">
        <v>82.626965575889045</v>
      </c>
      <c r="K23" s="49">
        <v>124.43818860968724</v>
      </c>
    </row>
    <row r="24" spans="1:13" ht="15" x14ac:dyDescent="0.2">
      <c r="A24" s="25" t="s">
        <v>6</v>
      </c>
      <c r="B24" s="26">
        <v>646.37909999999999</v>
      </c>
      <c r="C24" s="27">
        <v>611.19133650000003</v>
      </c>
      <c r="D24" s="28">
        <v>131.72544400000001</v>
      </c>
      <c r="E24" s="28">
        <v>175.77329049999997</v>
      </c>
      <c r="F24" s="29">
        <v>99.166006499999995</v>
      </c>
      <c r="G24" s="26">
        <v>581.24910000000011</v>
      </c>
      <c r="H24" s="27">
        <v>393.03766950000011</v>
      </c>
      <c r="I24" s="28">
        <v>43.890511000000004</v>
      </c>
      <c r="J24" s="28">
        <v>62.335357000000002</v>
      </c>
      <c r="K24" s="29">
        <v>81.9855625</v>
      </c>
    </row>
    <row r="25" spans="1:13" ht="15" x14ac:dyDescent="0.2">
      <c r="A25" s="25" t="s">
        <v>7</v>
      </c>
      <c r="B25" s="26">
        <v>918.93498900000009</v>
      </c>
      <c r="C25" s="27">
        <v>839.45068900000001</v>
      </c>
      <c r="D25" s="28">
        <v>141.66632987581477</v>
      </c>
      <c r="E25" s="28">
        <v>433.27575640997804</v>
      </c>
      <c r="F25" s="29">
        <v>271.63817693550345</v>
      </c>
      <c r="G25" s="26">
        <v>828.53513435580612</v>
      </c>
      <c r="H25" s="27">
        <v>422.01169616523441</v>
      </c>
      <c r="I25" s="28">
        <v>28.840016902238833</v>
      </c>
      <c r="J25" s="28">
        <v>131.5922150266459</v>
      </c>
      <c r="K25" s="29">
        <v>246.09120626168692</v>
      </c>
      <c r="L25" s="46"/>
    </row>
    <row r="26" spans="1:13" ht="15" x14ac:dyDescent="0.2">
      <c r="A26" s="25" t="s">
        <v>8</v>
      </c>
      <c r="B26" s="26">
        <v>394.66799879350731</v>
      </c>
      <c r="C26" s="27">
        <v>394.66799879350731</v>
      </c>
      <c r="D26" s="28">
        <v>63.791936780521581</v>
      </c>
      <c r="E26" s="28">
        <v>261.0156996512074</v>
      </c>
      <c r="F26" s="29">
        <v>152.57059704961296</v>
      </c>
      <c r="G26" s="26">
        <f t="shared" ref="G26" si="6">SUM(H26:K26)</f>
        <v>359.25569999999999</v>
      </c>
      <c r="H26" s="27">
        <v>70.230355574556782</v>
      </c>
      <c r="I26" s="28">
        <v>1.4624766477764735</v>
      </c>
      <c r="J26" s="28">
        <v>221.4903144594787</v>
      </c>
      <c r="K26" s="29">
        <v>66.072553318188056</v>
      </c>
    </row>
    <row r="27" spans="1:13" ht="15" x14ac:dyDescent="0.2">
      <c r="A27" s="25" t="s">
        <v>9</v>
      </c>
      <c r="B27" s="26">
        <v>546.16774995516812</v>
      </c>
      <c r="C27" s="27">
        <v>516.49400000000003</v>
      </c>
      <c r="D27" s="28">
        <v>111.715</v>
      </c>
      <c r="E27" s="28">
        <v>317.63</v>
      </c>
      <c r="F27" s="29">
        <v>200.5</v>
      </c>
      <c r="G27" s="26">
        <f t="shared" ref="G27" si="7">SUM(H27:K27)</f>
        <v>472.226</v>
      </c>
      <c r="H27" s="27">
        <f>179.6935+16</f>
        <v>195.6935</v>
      </c>
      <c r="I27" s="28">
        <f>10.727+1.057</f>
        <v>11.784000000000001</v>
      </c>
      <c r="J27" s="28">
        <v>94.729500000000002</v>
      </c>
      <c r="K27" s="29">
        <v>170.01900000000001</v>
      </c>
    </row>
    <row r="28" spans="1:13" ht="15" x14ac:dyDescent="0.2">
      <c r="A28" s="25" t="s">
        <v>10</v>
      </c>
      <c r="B28" s="21">
        <v>402.98820000000001</v>
      </c>
      <c r="C28" s="12">
        <v>369.29919999999998</v>
      </c>
      <c r="D28" s="13">
        <v>163.17750000000001</v>
      </c>
      <c r="E28" s="13">
        <v>151.78370000000001</v>
      </c>
      <c r="F28" s="14">
        <v>74.745999999999995</v>
      </c>
      <c r="G28" s="21">
        <v>372.81270000000001</v>
      </c>
      <c r="H28" s="12">
        <v>194.25729999999999</v>
      </c>
      <c r="I28" s="13">
        <v>40.864899999999999</v>
      </c>
      <c r="J28" s="13">
        <v>67.440200000000004</v>
      </c>
      <c r="K28" s="14">
        <v>70.250299999999996</v>
      </c>
    </row>
    <row r="29" spans="1:13" ht="15" x14ac:dyDescent="0.2">
      <c r="A29" s="25" t="s">
        <v>11</v>
      </c>
      <c r="B29" s="21">
        <v>806.40613367469791</v>
      </c>
      <c r="C29" s="12">
        <v>694.43248510528065</v>
      </c>
      <c r="D29" s="13">
        <v>423.07579977538825</v>
      </c>
      <c r="E29" s="13">
        <v>520.87306192836206</v>
      </c>
      <c r="F29" s="14">
        <v>139.91585488475704</v>
      </c>
      <c r="G29" s="21">
        <v>676.69513787507765</v>
      </c>
      <c r="H29" s="12">
        <v>161.60976931292129</v>
      </c>
      <c r="I29" s="13">
        <v>60.973188469373632</v>
      </c>
      <c r="J29" s="13">
        <v>336.70887682065222</v>
      </c>
      <c r="K29" s="14">
        <v>117.40330327213051</v>
      </c>
    </row>
    <row r="30" spans="1:13" ht="15" x14ac:dyDescent="0.2">
      <c r="A30" s="25" t="s">
        <v>0</v>
      </c>
      <c r="B30" s="22">
        <v>974.00383681304561</v>
      </c>
      <c r="C30" s="15">
        <v>854.58061353650112</v>
      </c>
      <c r="D30" s="16">
        <v>225.85282039552499</v>
      </c>
      <c r="E30" s="16">
        <v>543.98605020847413</v>
      </c>
      <c r="F30" s="17">
        <v>337.34316180758276</v>
      </c>
      <c r="G30" s="22">
        <v>862.39765000000034</v>
      </c>
      <c r="H30" s="15">
        <v>365.82153273824429</v>
      </c>
      <c r="I30" s="16">
        <v>48.96522790967208</v>
      </c>
      <c r="J30" s="16">
        <v>164.13344692830066</v>
      </c>
      <c r="K30" s="17">
        <v>283.47744242378326</v>
      </c>
    </row>
    <row r="31" spans="1:13" ht="15" x14ac:dyDescent="0.2">
      <c r="A31" s="18" t="s">
        <v>24</v>
      </c>
      <c r="B31" s="34">
        <f>SUM(B20:B30)</f>
        <v>8302.3579436508589</v>
      </c>
      <c r="C31" s="35">
        <f>SUM(C20:C30)</f>
        <v>7672.9451020812303</v>
      </c>
      <c r="D31" s="35">
        <f t="shared" ref="D31" si="8">SUM(D20:D30)</f>
        <v>2019.7634187742433</v>
      </c>
      <c r="E31" s="35">
        <f t="shared" ref="E31" si="9">SUM(E20:E30)</f>
        <v>4260.072719666885</v>
      </c>
      <c r="F31" s="35">
        <f t="shared" ref="F31" si="10">SUM(F20:F30)</f>
        <v>2035.8877384502916</v>
      </c>
      <c r="G31" s="34">
        <f>SUM(G20:G30)</f>
        <v>7444.8460846815578</v>
      </c>
      <c r="H31" s="35">
        <f>SUM(H20:H30)</f>
        <v>3164.0397066382011</v>
      </c>
      <c r="I31" s="35">
        <f t="shared" ref="I31" si="11">SUM(I20:I30)</f>
        <v>412.08547534675012</v>
      </c>
      <c r="J31" s="35">
        <f t="shared" ref="J31" si="12">SUM(J20:J30)</f>
        <v>2099.3082555381902</v>
      </c>
      <c r="K31" s="35">
        <f t="shared" ref="K31" si="13">SUM(K20:K30)</f>
        <v>1769.412647158417</v>
      </c>
    </row>
  </sheetData>
  <mergeCells count="7">
    <mergeCell ref="B3:F3"/>
    <mergeCell ref="G3:K3"/>
    <mergeCell ref="A1:K1"/>
    <mergeCell ref="A3:A4"/>
    <mergeCell ref="A18:A19"/>
    <mergeCell ref="B18:F18"/>
    <mergeCell ref="G18:K18"/>
  </mergeCells>
  <pageMargins left="0.9055118110236221" right="0.70866141732283472" top="0.74803149606299213" bottom="0.59055118110236227" header="0.31496062992125984" footer="0.31496062992125984"/>
  <pageSetup paperSize="9"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2017-03-09T12:30:00Z</dcterms:modified>
</cp:coreProperties>
</file>