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1385" activeTab="11"/>
  </bookViews>
  <sheets>
    <sheet name="2015" sheetId="2" r:id="rId1"/>
    <sheet name="2016" sheetId="1" r:id="rId2"/>
    <sheet name="2017" sheetId="3" r:id="rId3"/>
    <sheet name="2018" sheetId="4" r:id="rId4"/>
    <sheet name="2019" sheetId="6" r:id="rId5"/>
    <sheet name="2020" sheetId="7" r:id="rId6"/>
    <sheet name="2021" sheetId="8" r:id="rId7"/>
    <sheet name="2022" sheetId="9" r:id="rId8"/>
    <sheet name="2023" sheetId="10" r:id="rId9"/>
    <sheet name="2024" sheetId="11" r:id="rId10"/>
    <sheet name="2025" sheetId="12" r:id="rId11"/>
    <sheet name="2026" sheetId="13" r:id="rId12"/>
  </sheets>
  <calcPr calcId="162913" iterate="1"/>
</workbook>
</file>

<file path=xl/calcChain.xml><?xml version="1.0" encoding="utf-8"?>
<calcChain xmlns="http://schemas.openxmlformats.org/spreadsheetml/2006/main">
  <c r="C14" i="13" l="1"/>
  <c r="C8" i="12" l="1"/>
  <c r="C6" i="12" l="1"/>
  <c r="C11" i="12" l="1"/>
  <c r="C14" i="12" s="1"/>
  <c r="C13" i="11" l="1"/>
  <c r="C6" i="11" l="1"/>
  <c r="C8" i="11" l="1"/>
  <c r="C11" i="11" l="1"/>
  <c r="C14" i="11" s="1"/>
  <c r="C14" i="10" l="1"/>
  <c r="C14" i="9" l="1"/>
  <c r="C14" i="8" l="1"/>
  <c r="C15" i="7" l="1"/>
  <c r="C13" i="6"/>
  <c r="C11" i="6" l="1"/>
  <c r="C14" i="6" l="1"/>
  <c r="C8" i="4" l="1"/>
  <c r="C6" i="4"/>
  <c r="C14" i="4" s="1"/>
  <c r="C13" i="3" l="1"/>
  <c r="C8" i="3" l="1"/>
  <c r="C14" i="3" l="1"/>
  <c r="C14" i="2" l="1"/>
  <c r="C14" i="1" l="1"/>
</calcChain>
</file>

<file path=xl/sharedStrings.xml><?xml version="1.0" encoding="utf-8"?>
<sst xmlns="http://schemas.openxmlformats.org/spreadsheetml/2006/main" count="476" uniqueCount="245">
  <si>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</si>
  <si>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</si>
  <si>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</si>
  <si>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</si>
  <si>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</si>
  <si>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</si>
  <si>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Орелэнерго</t>
  </si>
  <si>
    <t>Смоленскэнерго</t>
  </si>
  <si>
    <t>Тамбовэнерго</t>
  </si>
  <si>
    <t>Тверьэнерго</t>
  </si>
  <si>
    <t>Ярэнерго</t>
  </si>
  <si>
    <t>Величина ВД, 
тыс.руб.</t>
  </si>
  <si>
    <t>Дата и номер постановления (приказа, решения) РЭК</t>
  </si>
  <si>
    <t>Итого МРСК Центра</t>
  </si>
  <si>
    <t>Х</t>
  </si>
  <si>
    <t>2016 год</t>
  </si>
  <si>
    <t>Приказ УГРТ Брянской области № 42/3-пэ от 25.12.2015</t>
  </si>
  <si>
    <t>Постановление КТиЦ Курской области № 137 от 18.12.2015</t>
  </si>
  <si>
    <t>Приказ УТ Орловской области № 2306-т от 25.12.2015</t>
  </si>
  <si>
    <t>Приказ УРТ Тамбовской области №277-э от 24.12.2015</t>
  </si>
  <si>
    <t>Приказ УГРТ Воронежской области № 65/9 от 28.12.2015</t>
  </si>
  <si>
    <t>Постановление УЭиТ Липецкой области № 52/2 от 15.12.2015</t>
  </si>
  <si>
    <t>Постановление ДЭЭТП Смоленской области № 648  от 25.12.2015</t>
  </si>
  <si>
    <t>Приказ ДЭиРТ Ярославской области № 511-стс от 28.12.2015</t>
  </si>
  <si>
    <t>2015 год</t>
  </si>
  <si>
    <t>Приказ УГРТ Брянской области № 54/27-пэ от 18.12.2014</t>
  </si>
  <si>
    <t>Приказ УГРТ Воронежской области № 59/16 от 26.12.2014</t>
  </si>
  <si>
    <t>Постановление КТиЦ Курской области № 112 от 09.12.2014</t>
  </si>
  <si>
    <t>Постановление УЭиТ Липецкой области №53/2 от 12.12.2014</t>
  </si>
  <si>
    <t xml:space="preserve">Приказ УТ Орловской области № 2425-т от 29.12.2014 </t>
  </si>
  <si>
    <t>Постановление ДЭЭТП Смоленской области № 470 от 25.12.2014</t>
  </si>
  <si>
    <t xml:space="preserve">Приказ УРТ Тамбовской области №222-э от 23.12.2014
Выписка из Протокола заседания УРТ Тамбовской области №76 от 26.12.2014 </t>
  </si>
  <si>
    <t>Приказ ДЭиРТ Ярославской области № 317-э/тп от 18.12.2014</t>
  </si>
  <si>
    <t>Сайт управления государственного регулирования тарифов Брянской области
( http://tarif32.ru/index.php/elektroenergiya )</t>
  </si>
  <si>
    <t>Сайт управления по государственному регулированию тарифов Воронежской области
( http://gut.vrn.ru/rek/index.php/2014-06-16-08-21-15 )</t>
  </si>
  <si>
    <t xml:space="preserve">Источник официального опубликования </t>
  </si>
  <si>
    <t>Сайт комитета по тарифам и ценам Курской области
( http://tarifkursk.ru/index.php/ct-menu-item-65/postanovleniya/ct-menu-item-85/plata-za-tekhnologicheskoe-prisoedinenie )</t>
  </si>
  <si>
    <t>Сайт управления энергетики и тарифов Липецкой области
( http://www.energy48.ru/decree/2014 )</t>
  </si>
  <si>
    <t>Сайт управления энергетики и тарифов Липецкой области
( http://www.energy48.ru/decree/2015 )</t>
  </si>
  <si>
    <t>Портал Орловской области 
( http://orel-region.ru/index.php?head=6&amp;part=73&amp;unit=9&amp;op=8&amp;in=10 )</t>
  </si>
  <si>
    <t>Сайт департамента Смоленской области по энергетике, энергоэффективности, тарифной политике
( http://rek.admin-smolensk.ru/dejatelnost/post.htm )</t>
  </si>
  <si>
    <t>Сайт управления по регулированию тарифов Тамбовской области
( http://www.kt.tambov.gov.ru/index.php?option=com_content&amp;view=category&amp;layout=blog&amp;id=77&amp;Itemid=293 )</t>
  </si>
  <si>
    <t xml:space="preserve"> Официальный интернет-портал опубликования нормативных правовых актов ВО  http://pravo.govvrn.ru
( № опубликования 360620155926 )</t>
  </si>
  <si>
    <t>Сайт департамента энергетики и регулирования тарифов Ярославской области
( http://www.yarregion.ru/depts/dtert/DocLib14/Приказ%20№%20317%20э-тп%20от%2018%2012%202014.PDF )</t>
  </si>
  <si>
    <t>Сайт департамента энергетики и регулирования тарифов Ярославской области
( http://www.yarregion.ru/depts/dtert/DocLib14/Приказ%20№%20511-стс%20от%2028%2012%202015.pdf )</t>
  </si>
  <si>
    <t>Сайт департамента государственного регулирования цен и тарифов Костромской области
( http://tektarif.ru/docum/resolution/2015/index.aspx )</t>
  </si>
  <si>
    <t>Постановление ДГРЦиТ Костромской области № 15/639 от 30.12.2015</t>
  </si>
  <si>
    <t>Постановление ДГРЦиТ Костромской области № 15/107 от 29.06.2015</t>
  </si>
  <si>
    <t>Приказ УГРТ Брянской области № 40/2-пэ от 27.12.2016</t>
  </si>
  <si>
    <t>Постановление КТиЦ Курской области № 100 от 23.12.2016</t>
  </si>
  <si>
    <t>Сайт управления государственного регулирования тарифов Брянской области
( http://tarif32.ru/index.php/tekhnologicheskoj-prisoedinenie )</t>
  </si>
  <si>
    <t>Сайт комитета по тарифам и ценам Курской области
( http://tarifkursk.ru/index.php/ct-menu-item-65/postanovleniya/ct-menu-item-85 )</t>
  </si>
  <si>
    <t>Постановление УЭиТ Липецкой области № 48/3 от 27.12.2016</t>
  </si>
  <si>
    <t>Сайт управления энергетики и тарифов Липецкой области
( http://www.energy48.ru/decree/2016 )</t>
  </si>
  <si>
    <t>Приказ УГРТ Воронежской области № 61/8 от 27.12.2016</t>
  </si>
  <si>
    <t xml:space="preserve"> Официальный интернет-портал опубликования нормативных правовых актов ВО  http://pravo.govvrn.ru
( № опубликования 360620168799 )</t>
  </si>
  <si>
    <t>Постановление ДГРЦиТ Костромской области № 16/520 от 28.12.2016</t>
  </si>
  <si>
    <t>Сайт департамента государственного регулирования цен и тарифов Костромской области
( http://tektarif.ru/docum/resolution/poetdep/index.aspx )</t>
  </si>
  <si>
    <t>Приказ УТиЦП Орловской области № 1754-т от 27.12.2016</t>
  </si>
  <si>
    <t>Постановление ДЭЭТП Смоленской области № 533  от 29.12.2016</t>
  </si>
  <si>
    <t>Сайт департамента Смоленской области по энергетике, энергоэффективности, тарифной политике
( http://rek.smolinvest.ru/docs/post-dep/ )</t>
  </si>
  <si>
    <t>Приказ УРТ Тамбовской области №233-э от 22.12.2016</t>
  </si>
  <si>
    <t>Приказ ДЭиРТ Ярославской области № 418-стс от 20.12.2016</t>
  </si>
  <si>
    <t>2017 год</t>
  </si>
  <si>
    <t>Портал органов власти Ярославской области 
(http://www.yarregion.ru/depts/dtert/tmpPages/prikaz.aspx)</t>
  </si>
  <si>
    <t>Приказ УГРТ Брянской области № 41/2-пэ от 26.12.2017</t>
  </si>
  <si>
    <t>Приказ УГРТ Воронежской области № 58/1 от 25.12.2017</t>
  </si>
  <si>
    <t xml:space="preserve"> Официальный интернет-портал опубликования нормативных правовых актов ВО  http://pravo.govvrn.ru
( № опубликования 3606201711774)</t>
  </si>
  <si>
    <t>Постановление ДГРЦиТ Костромской области № 17/554 от 27.12.2017</t>
  </si>
  <si>
    <t>Сайт департамента государственного регулирования цен и тарифов Костромской области
( http://tektarif.ru/docum/resolution/post17/index.aspx )</t>
  </si>
  <si>
    <t>Постановление КТиЦ Курской области № 106 от 22.12.2017</t>
  </si>
  <si>
    <t>Постановление УЭиТ Липецкой области № 52/2 от 27.12.2017</t>
  </si>
  <si>
    <t>Сайт управления энергетики и тарифов Липецкой области
( http://energy48.ru/tarif_politics/decree/2017 )</t>
  </si>
  <si>
    <t>Приказ УТиЦП Орловской области № 494-т от 26.12.2017</t>
  </si>
  <si>
    <t>Сайт департамента Смоленской области по энергетике, энергоэффективности, тарифной политике
( http://rek.smolinvest.ru/docs/post-2017-god/ )</t>
  </si>
  <si>
    <t>Постановление ДЭЭТП Смоленской области № 416  от 28.12.2017</t>
  </si>
  <si>
    <t>Приказ УРТ Тамбовской области №232-э от 22.12.2017</t>
  </si>
  <si>
    <t>2018 год</t>
  </si>
  <si>
    <t>Приказ ДЭиРТ Ярославской области № 360-п/ээ от 29.12.2017</t>
  </si>
  <si>
    <t>Постановление КТиЦ Курской области № 75 от 21.12.2018
Постановление КТиЦ Курской области № 85 от 21.12.2018</t>
  </si>
  <si>
    <t>Сайт комитета по тарифам и ценам Курской области:
№ 75: http://tarifkursk.ru/attachments/article/6181/75.pdf
№ 85: http://tarifkursk.ru/attachments/article/6191/85.pdf</t>
  </si>
  <si>
    <t>2019 год</t>
  </si>
  <si>
    <t>Постановление УЭиТ Липецкой области № 55/7 от 25.12.2018
Постановление УЭиТ Липецкой области № 55/8 от 25.12.2018</t>
  </si>
  <si>
    <t>Сайт управления энергетики и тарифов Липецкой области:
№ 55/7: http://energy48.ru/usr/all/resolution/2018/55/55_7.pdf
№ 55/8: http://energy48.ru/usr/all/resolution/2018/55/55_8.pdf</t>
  </si>
  <si>
    <t>Приказ УГРТ Брянской области № 38/2-пэ от 26.12.2018
Приказ УГРТ Брянской области № 38/11-э от 26.12.2018</t>
  </si>
  <si>
    <t>Приказ УРТ Тамбовской области № 192-э от 21.12.2018
Приказ УРТ Тамбовской области № 212-э от 26.12.2018</t>
  </si>
  <si>
    <t>Сайт управления государственного регулирования тарифов Брянской области:
№ 38/2-пэ: http://tarif32.ru/files/orders/power/2018/38_2.pdf
№ 38/11-э: http://tarif32.ru/files/orders/power/2018/38_11.pdf</t>
  </si>
  <si>
    <t>Постановление ДГРЦиТ Костромской области № 18/569 от 18.12.2018
Постановление ДГРЦиТ Костромской области № 18/642 от 28.12.2018</t>
  </si>
  <si>
    <t>Сайт департамента государственного регулирования цен и тарифов Костромской области:
№ 18/569: http://tektarif.ru/i/u/18-569%20%D0%BE%D1%82%2018.12.2018(1).pdf
№ 18/642: http://www.tektarif.ru/i/u/18-642%20%D0%BE%D1%82%2028.12.2018.pdf</t>
  </si>
  <si>
    <t>Приказ УТиЦП Орловской области № 661-т от 25.12.2018
Приказ УТиЦП Орловской области № 664-т от 25.12.2018</t>
  </si>
  <si>
    <t>Портал Орловской области:
№ 661-т: https://orel-region.ru/sendfile.php?id=25401
№ 664-т: https://orel-region.ru/sendfile.php?id=25403</t>
  </si>
  <si>
    <t>Приказ УГРТ Воронежской области № 55/1 от 25.12.2018
Приказ УГРТ Воронежской области № 58/2 от 28.12.2018</t>
  </si>
  <si>
    <t>Постановление ДЭЭТП Смоленской области № 360  от 28.12.2018
Постановление ДЭЭТП Смоленской области № 369  от 28.12.2018</t>
  </si>
  <si>
    <t>Сайт департамента Смоленской области по энергетике, энергоэффективности, тарифной политике:
№ 360: http://rek.admin-smolensk.ru/files/362/post_2018_0360.pdf
№ 369: http://rek.admin-smolensk.ru/files/362/post_2018_0369.pdf</t>
  </si>
  <si>
    <t>Сайт управления по регулированию тарифов Тамбовской области:
№ 192-э: http://www.kt.tambov.gov.ru/files/npa/electro/2018/192-E.pdf
№ 212-э: http://www.kt.tambov.gov.ru/files/npa/electro/2018/212-E.pdf</t>
  </si>
  <si>
    <t xml:space="preserve"> Официальный интернет-портал опубликования нормативных правовых актов Воронежской области:
№ 55/1: http://pravo.govvrn.ru/sites/default/files/doctarif55-1-271218.pdf
№ 58/2: http://pravo.govvrn.ru/sites/default/files/doctarif58-2-291218.pdf</t>
  </si>
  <si>
    <t>Приказ ДЭиРТ Ярославской области № 469-стс от 28.12.2018
Приказ ДЭиРТ Ярославской области № 467-п/ээ от 28.12.2018</t>
  </si>
  <si>
    <t>Портал органов власти Ярославской области:
№ 469-стс: http://www.yarregion.ru/depts/dtert/DocLib14/%D0%BF%D1%80%D0%B8%D0%BA%D0%B0%D0%B7%20%E2%84%96%20469-%D1%81%D1%82%D1%81%20%D0%BE%D1%82%2028.12.2018.pdf
№ 467-п/ээ: http://www.yarregion.ru/depts/dtert/DocLib14/%D0%BF%D1%80%D0%B8%D0%BA%D0%B0%D0%B7%20%E2%84%96%20467-%D0%BF_%D1%8D%D1%8D%20%D0%BE%D1%82%2028.12.2018.pdf</t>
  </si>
  <si>
    <t>2020 год</t>
  </si>
  <si>
    <t>Постановление УЭиТ Липецкой области № 51/2 от 25.12.2019
Постановление УЭиТ Липецкой области № 51/3 от 25.12.2019</t>
  </si>
  <si>
    <t>Приказ УРТ Тамбовской области № 207-э от 20.12.2019
Приказ УРТ Тамбовской области № 224-э от 25.12.2019</t>
  </si>
  <si>
    <t>Приказ УГРТ Брянской области № 35/3-пэ от 17.12.2019
Приказ УГРТ Брянской области № 39/8-пэ от 26.12.2019</t>
  </si>
  <si>
    <t>Сайт управления энергетики и тарифов Липецкой области:
№ 51/2: http://energy48.ru/usr/all/resolution/2019/51/51_2.pdf
№ 51/3: http://energy48.ru/usr/all/resolution/2019/51/51_3.pdf</t>
  </si>
  <si>
    <t xml:space="preserve"> Официальный интернет-портал опубликования нормативных правовых актов Воронежской области:
№ 59/8: http://pravo.govvrn.ru/?q=node/18253
№ 59/1: http://pravo.govvrn.ru/?q=node/18247 </t>
  </si>
  <si>
    <t>Сайт комитета по тарифам и ценам Курской области:
№ 87:  http://tarifkursk.ru/attachments/article/7145/87.pdf
№ 99: http://tarifkursk.ru/attachments/article/7156/99.pdf</t>
  </si>
  <si>
    <t xml:space="preserve">Постановление КТиЦ Курской области № 87 от 25.12.2019
Постановление КТиЦ Курской области № 99 от 25.12.2019
</t>
  </si>
  <si>
    <t>Сайт управления государственного регулирования тарифов Брянской области:
№ 35/3-пэ: http://publication.pravo.gov.ru/Document/View/3201201912230071
№ 39/8-пэ: http://tarif32.ru/files/orders/power/2019/39_8.pdf</t>
  </si>
  <si>
    <t>Постановление ДГРЦиТ Костромской области № 19/413 от 19.12.2019
Постановление ДГРЦиТ Костромской области № 19/524 от 19.12.2019</t>
  </si>
  <si>
    <t>Сайт департамента государственного регулирования цен и тарифов Костромской области:
№ 19/413: http://pravo.adm44.ru/kind.aspx?id=18
№ 19/524: http://pravo.adm44.ru/view.aspx?id=5317</t>
  </si>
  <si>
    <t>Приказ УГРТ Воронежской области № 59/8 от 26.12.2019
Приказ УГРТ Воронежской области № 59/1 от 26.12.2019</t>
  </si>
  <si>
    <t>Приказ УТиЦП Орловской области № 534-т от 26.12.2019
Приказ УТиЦП Орловской области № 538-т от 27.12.2019</t>
  </si>
  <si>
    <t xml:space="preserve">Портал Орловской области:
№ 534-т: https://orel-region.ru/sendfile.php?id=28355
№ 538-т: https://orel-region.ru/index.php?head=6&amp;part=73&amp;unit=9&amp;op=8&amp;in=10
</t>
  </si>
  <si>
    <t>Сайт управления по регулированию тарифов Тамбовской области:
№ 207-э: https://www.kt.tmbreg.ru/files/npa/electro/2019/207-E.pdf
№ 224-эhttps://www.kt.tmbreg.ru/npa/electro.html</t>
  </si>
  <si>
    <t>Постановление ДЭЭТП Смоленской области № 359 от 24.12.2019
Постановление ДЭЭТП Смоленской области № 372  от 30.12.2019</t>
  </si>
  <si>
    <t>Сайт департамента Смоленской области по энергетике, энергоэффективности, тарифной политике:
№ 359: https://rek.admin-smolensk.ru/files/376/post_2019_0359.pdf
№ 372: https://rek.admin-smolensk.ru/docs/post-2019-god/</t>
  </si>
  <si>
    <t>Приказ ДЭиРТ Ярославской области № 485-стс от 31.12.2019
Приказ ДЭиРТ Ярославской области № 483-п/ээ от 31.12.2019</t>
  </si>
  <si>
    <t>Портал органов власти Ярославской области:
№ 483-п/ээ: https://www.yarregion.ru/depts/dtert/DocLib14/приказ%20№%20483-п_ээ%20от%2031.12.2019.pdf
№ 485-п/ээ: https://www.yarregion.ru/depts/dtert/DocLib14/приказ%20№%20485-стс%20от%2031.12.2019.pdf</t>
  </si>
  <si>
    <t>2021 год</t>
  </si>
  <si>
    <t>Портал Орловской области:
№ 529-т: https://orel-region.ru/sendfile.php?id=31622
№ 541-т: https://orel-region.ru/sendfile.php?id=31655</t>
  </si>
  <si>
    <t>Сайт управления энергетики и тарифов Липецкой области:
№51/2: http://energy48.ru/usr/all/resolution/2020/51/51_2.pdf
№ 51/3: http://energy48.ru/usr/all/resolution/2020/51/51_3.pdf</t>
  </si>
  <si>
    <t>Постановление ДГРЦиТ Костромской области от 25.12.2020 №20/503;
Постановление ДГРЦиТ Костромской области от 25.12.2020 №20/505</t>
  </si>
  <si>
    <t>Приказ ДГРТ  от 17.12.2020 №57/59.                                                                                                              Приказ ДГРТ от 29.12.2020 № 62/3</t>
  </si>
  <si>
    <t xml:space="preserve">Приказ УГРТ Брянской области  от 18.12.2020 № 31/3-пэ
Приказ УГРТ Брянской области от 25.12.2020 № 34/8-э </t>
  </si>
  <si>
    <t>Сайт управления государственного регулирования тарифов Брянской области (УГРТ):
№ 31/3-пэ: http://tarif32.ru/files/orders/tp/2020/31_3.pdf
№ 34/8-э: http://tarif32.ru/files/orders/power/2020/34_8.pdf</t>
  </si>
  <si>
    <t xml:space="preserve"> Официальный интернет-портал опубликования нормативных правовых актов Воронежской области:
№ 57/59: https://pravo.govvrn.ru/?q=node/20908
№ 62/3: https://pravo.govvrn.ru/sites/default/files/doctarif62-3-110121.pdf</t>
  </si>
  <si>
    <t>Сайт Администрации Костромской области (официальное опубликование нормативных правовых актов):
№20/503: http://pravo.adm44.ru/view.aspx?id=6235
№20/505: http://pravo.adm44.ru/view.aspx?id=6237 </t>
  </si>
  <si>
    <t>Сайт комитета по тарифам и ценам Курской области (КТиЦ):
№ 79:  http://tarifkursk.ru/upload/iblock/779/_-25.12.2020-_-79.pdf
№ 90: http://tarifkursk.ru/upload/iblock/e18/_-25.12.2020-_-90.pdf</t>
  </si>
  <si>
    <t xml:space="preserve">Постановление КТиЦ Курской области от 25.12.2020 № 79 
Постановление КТиЦ Курской области от 25.12.2020 № 90 </t>
  </si>
  <si>
    <t>Курскэнерго*</t>
  </si>
  <si>
    <t xml:space="preserve">Постановление УЭиТ Липецкой области от 29.12.2020 № 51/2 
Постановление УЭиТ Липецкой области от 29.12.2020 № 51/3 </t>
  </si>
  <si>
    <t xml:space="preserve">Приказ УТиЦП Орловской области от 22.12.2020 № 529-т 
Приказ УТиЦП Орловской области от 25.12.2020 № 541-т </t>
  </si>
  <si>
    <t xml:space="preserve">Постановление ДЭЭТП Смоленской области от 25.12.2020 № 323 
Постановление ДЭЭТП Смоленской области от 29.12.2020 № 331  </t>
  </si>
  <si>
    <t>Сайт департамента Смоленской области по энергетике, энергоэффективности, тарифной политике (ДЭЭТП):
№ 323: https://rek.admin-smolensk.ru/files/388/post_2020_0323.pdf
№ 331: https://rek.admin-smolensk.ru/files/388/post_2020_0331.pdf</t>
  </si>
  <si>
    <t xml:space="preserve">Приказ УРТ Тамбовской области от 21.12.2020 № 174-э                                                                             Приказ УРТ Тамбовской области от 28.12.2020 № 190-э </t>
  </si>
  <si>
    <t xml:space="preserve">Сайт управления по регулированию тарифов Тамбовской области (УРТ):
№ 174-э: https://kt.tmbreg.ru/files/npa/electro/2020/174-E.pdf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190-э: https://kt.tmbreg.ru/files/npa/electro/2020/190-E.pdf   </t>
  </si>
  <si>
    <t>Ярэнерго**</t>
  </si>
  <si>
    <t>* в Постановлениях КТиЦ Курской области указана сумма 6 034,99 тыс. руб. (компенсация организационных мероприятий), оставшаяся сумма выпадающих доходов 184 739,35 - компенсация за счет амортизационных отчислений (указана в Экспертном заключении по установлению размера платы за ТП на 2021 год)</t>
  </si>
  <si>
    <t>** В составе указанной суммы:  31 963,37 тыс. руб.  - компенсация расходов на выполнение организационно-технических мероприятий, 36,01 тыс. руб. - расходы связанные с предоставлением беспроцентной рассрочки, оставшаяся сумма - 448 760,90 тыс. руб. - плановые расходы по мероприятиям "последней мили" при осуществлении технологического присоединения энергопринимающих устройств максимальной мощностью, не превышающей 15 кВт и максимальной мощностью до 150 кВт включительно. В прошлом году в приказе регулятора была указана сумма на компенсацию организационно-технических мероприятий без учета инвестиционной составляющей.</t>
  </si>
  <si>
    <t>2022 год</t>
  </si>
  <si>
    <t>Приказ УГРТ Брянской области  от  27.12.2021 № 35/2-пэ</t>
  </si>
  <si>
    <t>Сайт управления государственного регулирования тарифов Брянской области (УГРТ):
http://tarif32.ru/files/orders/power/2021/35_2.pdf</t>
  </si>
  <si>
    <t>Приказ ДГРТ от 27.12.2021 № 76/11</t>
  </si>
  <si>
    <t xml:space="preserve"> Официальный интернет-портал опубликования нормативных правовых актов Воронежской области:
https://pravo.govvrn.ru/?q=node/24750</t>
  </si>
  <si>
    <t>Постановление ДГРЦиТ Костромской области от 28.12.2021 №21/472;</t>
  </si>
  <si>
    <t>Сайт Администрации Костромской области (официальное опубликование нормативных правовых актов):
http://pravo.adm44.ru/view.aspx?id=6961</t>
  </si>
  <si>
    <t>* в Постановлениях КТиЦ Курской области указана сумма 11778,38 тыс. руб. (компенсация организационных мероприятий), оставшаяся сумма выпадающих доходов 181786,08 - компенсация за счет амортизационных отчислений (указана в Экспертном заключении по установлению размера платы за ТП на 2022 год)</t>
  </si>
  <si>
    <t>Постановление КТиЦ Курской области от 28.12.2021 № 88</t>
  </si>
  <si>
    <t>Сайт комитета по тарифам и ценам Курской области (КТиЦ):
http://tarifkursk.ru/documents/postanovleniya/elektroenergiya/?ELEMENT_ID=1332</t>
  </si>
  <si>
    <t>Постановление УЭиТ Липецкой области от 24.12.2021 № 49/2</t>
  </si>
  <si>
    <t xml:space="preserve">Приказ УТиЦП Орловской области от 27.12.2021 № 613-т </t>
  </si>
  <si>
    <t>Портал Орловской области:
https://orel-region.ru/sendfile.php?id=35099</t>
  </si>
  <si>
    <t xml:space="preserve">Приказ УРТ Тамбовской области от 21.12.2021 № 188-э                                                                            </t>
  </si>
  <si>
    <t xml:space="preserve">Сайт управления по регулированию тарифов Тамбовской области (УРТ):
https://kt.tmbreg.ru/tehp/tehp-electro.html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</si>
  <si>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Постановление ДЭЭТП Смоленской области от 27.12.2021 № 354</t>
  </si>
  <si>
    <t xml:space="preserve">Приказ ДЖКХЭиРТ ЯО от 29.12.2021 №469-стс </t>
  </si>
  <si>
    <t>Сайт управления энергетики и тарифов Липецкой области:
http://energy48.ru/usr/all/resolution/2021/49/49_2.pdf</t>
  </si>
  <si>
    <t>Cайт Департамента жилищно- коммунального хозяйства , энергетики и регулирования тарифов Ярославской области http://www.yarregion.ru/depts/dtert/DocLib14/приказ%20№%20469-стс%20от%2029.12.2021.pdf</t>
  </si>
  <si>
    <t>2023 год</t>
  </si>
  <si>
    <t xml:space="preserve">Сайт департамента Смоленской области по энергетике, энергоэффективности, тарифной политике (ДЭЭТП):
https://rek.admin-smolensk.ru/files/399/post_2021_0354.pdf </t>
  </si>
  <si>
    <t>Приказ ДЖКХЭиРТ ЯО от 28.12.2020 № 453-стс 
(гос. регистрация №07-11095 от 29.12.2020)</t>
  </si>
  <si>
    <t>х</t>
  </si>
  <si>
    <t>Приказ УГРТ Брянской области  от  25.11.2022 № 35/4-пэ
Приказ УГРТ Брянской области  от  25.11.2022 № 35/10-пэ</t>
  </si>
  <si>
    <t>Сайт управления государственного регулирования тарифов Брянской области (УГРТ):
https://tarif32.ru/files/orders/tp/2022/35_4.pdf
https://tarif32.ru/files/orders/power/2022/35_10.pdf</t>
  </si>
  <si>
    <t>Постановление КТиЦ Курской области от 28.11.2022 № 94
Постановление КТиЦ Курской области от 28.11.2022 № 85</t>
  </si>
  <si>
    <t>Сайт комитета по тарифам и ценам Курской области (КТиЦ):
https://tarifkursk.ru/upload/iblock/e37/_-_-85-_-28.11.2022.pdf
https://tarifkursk.ru/upload/iblock/bcc/_-_-94-_-28.11.2022.pdf</t>
  </si>
  <si>
    <t>Постановление УЭиТ Липецкой области от 25.11.2022 № 54/24
Постановление УЭиТ Липецкой области от 25.11.2022 № 54/25</t>
  </si>
  <si>
    <t>Сайт управления энергетики и тарифов Липецкой области:
https://energy48.ru/usr/all/resolution/2022/54/54_24.pdf
https://energy48.ru/usr/all/resolution/2022/54/54_25.pdf</t>
  </si>
  <si>
    <t>Постановление ДЭЭТП Смоленской области от 18.11.2022 № 98</t>
  </si>
  <si>
    <t>Сайт департамента Смоленской области по энергетике, энергоэффективности, тарифной политике (ДЭЭТП):
https://rek.admin-smolensk.ru/files/449/post_2022_0098.pdf</t>
  </si>
  <si>
    <t xml:space="preserve">Приказ УРТ Тамбовской области от 16.11.2022 № 115-э          
Приказ УРТ Тамбовской области от 28.11.2022 № 177-э                                                                                        </t>
  </si>
  <si>
    <t xml:space="preserve">Сайт управления по регулированию тарифов Тамбовской области (УРТ):
https://kt.tmbreg.ru/files/npa/electro/2022/115-E.pdf            
https://kt.tmbreg.ru/files/npa/electro/2022/177-E.pdf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</si>
  <si>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Приказ УТиЦП Орловской области от 28.11.2022 № 570-т </t>
  </si>
  <si>
    <t>Портал Орловской области:
https://orel-region.ru/sendfile.php?id=38459</t>
  </si>
  <si>
    <t xml:space="preserve"> Официальный интернет-портал опубликования нормативных правовых актов Воронежской области:
https://pravo.govvrn.ru/?q=node/27955
https://pravo.govvrn.ru/?q=node/27954</t>
  </si>
  <si>
    <t>Приказ ДГРТ Воронежской области от 28.11.2022 № 72/18
Приказ ДГРТ Воронежской области от 28.11.2022 № 72/16</t>
  </si>
  <si>
    <t>Сайт Администрации Костромской области (официальное опубликование нормативных правовых актов):
http://pravo.adm44.ru/docsp/29/7613-doc.pdf
http://pravo.adm44.ru/docsp/29/7614-doc.pdf</t>
  </si>
  <si>
    <t>Приказ ГУ РЭК Тверской области от 28.11.2022 № 487-нп</t>
  </si>
  <si>
    <t>Официальный интернет-портал правовой информации (www.pravo.gov.ru):
http://publication.pravo.gov.ru/Document/View/6901202211290083</t>
  </si>
  <si>
    <t>Постановление ДГРЦиТ Костромской области от 28.11.2022 № 22/495
Постановление ДГРЦиТ Костромской области от 28.11.2022 № 22/496</t>
  </si>
  <si>
    <t xml:space="preserve">Приказ ДРТ Ярославской области от 29.11.2022 № 369-п/ээ 
Приказ ДРТ Ярославской области от 29.11.2022 № 363-стс </t>
  </si>
  <si>
    <t>Официальный интернет-портал правовой информации (www.pravo.gov.ru):
http://publication.pravo.gov.ru/File/GetFile/7601202211300012?type=pdf</t>
  </si>
  <si>
    <t>Приказ УГРЦиТ Белгородской области от 17.11.2022 № 36/3</t>
  </si>
  <si>
    <t>Официальный сайт Губернатора и Правительства Белгородской области:
https://belregion.ru/upload/iblock/c09/ncw0naa7ry2mluacs5xa729wfxxqcwmz/Приказ%20№%2036-3%20от%2017.11.2022.pdf</t>
  </si>
  <si>
    <t>Итого Россети Центр</t>
  </si>
  <si>
    <t>2024 год</t>
  </si>
  <si>
    <t>Приказ УГРЦиТ Белгородской области от 18.12.2023 № 40/12</t>
  </si>
  <si>
    <t>Сайт управление по государственному регулированию цен и тарифов в Белгородской области (УГРЦиТ):
https://kgrct.ru/upload/iblock/34d/g3bx4y32iv1lu5cqypmtnfecz7rokpef/20231218_040_012.pdf</t>
  </si>
  <si>
    <t>Приказ УГРТ Брянской области  от  21.11.2023 № 26/2-пэ
Приказ УГРТ Брянской области  от  20.12.2023 № 31-1/7-э</t>
  </si>
  <si>
    <t>Официальный интернет-портал правовой информации (www.pravo.gov.ru):
http://publication.pravo.gov.ru/document/3201202311240001
http://publication.pravo.gov.ru/document/3201202312270009</t>
  </si>
  <si>
    <t>Приказ Министерства ТР Воронежской области от 14.12.2023 № 63/27
Приказ Министерства ТР Воронежской области от 19.12.2023 № 65/4</t>
  </si>
  <si>
    <t>Официальное опубликование НПА Воронежской области (https://pravo.govvrn.ru/):
https://pravo.govvrn.ru/sites/default/files/doctari63-27-20122023.pdf
https://pravo.govvrn.ru/?q=node/31934</t>
  </si>
  <si>
    <t>Постановление ДГРЦиТ Костромской области от 05.12.2023 № 23/377
Постановление ДГРЦиТ Костромской области от 05.12.2023 № 23/383</t>
  </si>
  <si>
    <t>Официальное опубликование НПА Костромской области (http://pravo.adm44.ru/):
http://pravo.adm44.ru/view.aspx?id=8206
http://pravo.adm44.ru/view.aspx?id=8212</t>
  </si>
  <si>
    <t>Постановление КТиЦ Курской области от 19.12.2023 № 93
Постановление КТиЦ Курской области от 19.12.2023 № 102</t>
  </si>
  <si>
    <t>Сайт комитета по тарифам и ценам Курской области (КТиЦ):
http://tarifkursk.ru/documents/postanovleniya/elektroenergiya/?ELEMENT_ID=2814
http://tarifkursk.ru/upload/iblock/980/_-_-19.12.2023-_-102.pdf</t>
  </si>
  <si>
    <t>Постановление УЭиТ Липецкой области от 30.11.2023 № 56/3
Постановление УЭиТ Липецкой области от 30.11.2023 № 56/4</t>
  </si>
  <si>
    <t>Официальный интернет-портал правовой информации (www.pravo.gov.ru):
http://publication.pravo.gov.ru/document/4801202312060002
http://publication.pravo.gov.ru/document/4801202312060005</t>
  </si>
  <si>
    <t xml:space="preserve">Приказ ДГРЦиТ Орловской области от 22.12.2023 № 380-т 
Приказ ДГРЦиТ Орловской области от 19.12.2023 № 365-т </t>
  </si>
  <si>
    <t>Официальный интернет-портал Орловской области (Публичный информационный центр): 
https://orel-region.ru/sendfile.php?id=41438
https://orel-region.ru/sendfile.php?id=41356</t>
  </si>
  <si>
    <t>Постановление Министерства ЖКХ, ЭиТП Смоленской области от 18.12.2023 № 218
Постановление Министерства ЖКХ, ЭиТП Смоленской области от 20.12.2023 № 314</t>
  </si>
  <si>
    <t>Сайт Министерства ЖКХ, энергетики и тарифной политики Смоленской области (Министерства ЖКХ, ЭиТП):
https://rek.admin-smolensk.ru/files/449/post_2023_0218.pdf
https://rek.admin-smolensk.ru/files/449/post_2023_0314.pdf</t>
  </si>
  <si>
    <t xml:space="preserve">Приказ УРТ Тамбовской области от 22.11.2023 № 81-э 
Приказ УРТ Тамбовской области от 30.11.2023 № 108-э </t>
  </si>
  <si>
    <t>Сайт управления по регулированию тарифов Тамбовской области (УРТ):
https://kt.tmbreg.ru/files/npa/electro/2023/081-E.pdf
https://kt.tmbreg.ru/files/npa/electro/2023/108-E.pdf</t>
  </si>
  <si>
    <t>Приказ ГУ "РЭК" Тверской области от 19.12.2023 № 546-нп
Приказ ГУ "РЭК" Тверской области от 19.12.2023 № 553-нп</t>
  </si>
  <si>
    <t>Официальный интернет-портал правовой информации (www.pravo.gov.ru):
http://publication.pravo.gov.ru/document/6901202312250006
http://publication.pravo.gov.ru/document/6901202312250011</t>
  </si>
  <si>
    <t xml:space="preserve">Приказ Министерства ТР Ярославской области от 05.12.2023 № 245-стс 
Приказ Министерства ТР Ярославской области от 28.12.2023 № 441-ви </t>
  </si>
  <si>
    <t>Официальный интернет-портал правовой информации (www.pravo.gov.ru):
http://publication.pravo.gov.ru/document/7601202312180024
http://publication.pravo.gov.ru/document/7601202312290011</t>
  </si>
  <si>
    <t xml:space="preserve">Приказ ДГРЦиТ Орловской области от 18.11.2024 № 331-т </t>
  </si>
  <si>
    <t>2025 год</t>
  </si>
  <si>
    <t>Приказ ГУ "РЭК" Тверской области от  14.11.2024 № 148-нп</t>
  </si>
  <si>
    <t>Постановление ДГРЦиТ Костромской области от 27.11.2024 № 24/319</t>
  </si>
  <si>
    <t>Постановление УЭиТ Липецкой области от 29.11.2024 № 57/3</t>
  </si>
  <si>
    <t>Приказ ДЦиТ Тамбовской области от 26.11.2024 № 41-э</t>
  </si>
  <si>
    <t>Постановление Министерства по тарифам и ценам Курской области от 29.11.2024 №39</t>
  </si>
  <si>
    <t>Приказ Министерства тарифного регулирования Ярославской области от 29.11.2024 №230-стс</t>
  </si>
  <si>
    <t>Приказ  УГРТ Брянской области от 29.11.2024 № 32/3-пэ</t>
  </si>
  <si>
    <t>Официальный интернет-портал правовой информации (www.pravo.gov.ru):
http://publication.pravo.gov.ru/document/3201202412050004</t>
  </si>
  <si>
    <t>Официальное опубликование НПА Костромской области (http://pravo.adm44.ru/):
http://pravo.adm44.ru/view.aspx?id=8807</t>
  </si>
  <si>
    <t>Сайт Министерства по тарифам и ценам Курской области:
https://tarifkursk.ru/documents/postanovleniya/elektroenergiya/?ELEMENT_ID=3190</t>
  </si>
  <si>
    <t>Официальный интернет-портал правовой информации (www.pravo.gov.ru):
http://publication.pravo.gov.ru/document/4801202412020007</t>
  </si>
  <si>
    <t>Публичный информационный портал Орловской области:
https://orel-region.ru/sendfile.php?id=43648</t>
  </si>
  <si>
    <t>Сайт Департамента цен и тарифов Тамбовской области:
https://kt.tmbreg.ru/files/npa/electro/2024/041-E.pdf</t>
  </si>
  <si>
    <t>Официальный интернет-портал правовой информации (www.pravo.gov.ru):
http://publication.pravo.gov.ru/document/6901202411180022</t>
  </si>
  <si>
    <t>Официальный интернет-портал правовой информации (www.pravo.gov.ru):
http://publication.pravo.gov.ru/file/pdf?eoNumber=7601202412040004</t>
  </si>
  <si>
    <t>Приказ Министерства тарифного регулирования Воронежской области от 29.11.2024 №55/1</t>
  </si>
  <si>
    <t>Официальное опубликование НПА Воронежской области (https://pravo.govvrn.ru/):
https://pravo.govvrn.ru/?q=node/35049</t>
  </si>
  <si>
    <t>Приказ Управления по государственному регулированию цен и тарифов Белгородской области от 28.11.2024 №27/9</t>
  </si>
  <si>
    <t>Сайт управление по государственному регулированию цен и тарифов в Белгородской области:
https://kgrct.ru/documents/prikaz/2024/?SIZEN_1=15</t>
  </si>
  <si>
    <t>Постановление Министерства ЖКХ, энергетики и тарифной политики Смоленской области от 28.11.2024 №153</t>
  </si>
  <si>
    <t>Сайт Министерства ЖКХ, энергетики и тарифной политики Смоленской области
https://rek.admin-smolensk.ru/files/449/post_2024_0153.pdf</t>
  </si>
  <si>
    <t>** В составе указанной суммы:  56 649,1 тыс. руб.  - компенсация расходов на выполнение организационно-технических мероприятий, оставшаяся сумма - 396 209,6 тыс. руб. - плановые расходы по мероприятиям "последней мили" при осуществлении технологического присоединения энергопринимающих устройств максимальной мощностью, не превышающей 15 кВт и максимальной мощностью до 150 кВт включительно, учтенные в составе инвестиционной программы.</t>
  </si>
  <si>
    <t>Приказ  УГРТ Брянской области от 01.12.2025 № 41/2-пэ</t>
  </si>
  <si>
    <t>Официальный интернет-портал правовой информации (www.pravo.gov.ru):
http://publication.pravo.gov.ru/document/3201202512090006</t>
  </si>
  <si>
    <t>Официальный интернет-портал правовой информации (www.pravo.gov.ru):
http://publication.pravo.gov.ru/document/4401202512050003?index=1</t>
  </si>
  <si>
    <t>Постановление ДГРЦиТ Костромской области от 01.12.2025 № 25/211</t>
  </si>
  <si>
    <t>Постановление Комитета по тарифам и ценам Курской области от 27.11.2025 №37</t>
  </si>
  <si>
    <t>Сайт Комитета по тарифам и ценам Курской области:
https://mintc46.ru/documents/postanovleniya/elektroenergiya/</t>
  </si>
  <si>
    <t xml:space="preserve">Приказ ДГРЦиТ Орловской области от 26.11.2025 № 302-т </t>
  </si>
  <si>
    <t>Сайт Управление по тарифам и ценовой политике Орловской области: https://orel-region.ru/sendfile.php?id=46167</t>
  </si>
  <si>
    <t>Сайт Департамента цен и тарифов Тамбовской области:
https://kt.tmbreg.ru/files/npa/electro/2025/041-E.pdf</t>
  </si>
  <si>
    <t>Приказ ДЦиТ Тамбовской области от 01.12.2025 № 41-э</t>
  </si>
  <si>
    <t>Приказ ГУ "РЭК" Тверской области от  10.12.2025 № 261-нп</t>
  </si>
  <si>
    <t>Официальный интернет-портал правовой информации (www.pravo.gov.ru):
http://publication.pravo.gov.ru/document/6901202512120017</t>
  </si>
  <si>
    <t>Приказ Министерства тарифного регулирования Ярославской области от 28.11.2025 №112-стс</t>
  </si>
  <si>
    <t>Официальный интернет-портал правовой информации (www.pravo.gov.ru):
http://publication.pravo.gov.ru/document/7601202512040003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</si>
</sst>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4" fontId="0" fillId="3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2" fillId="3" borderId="1" xfId="2" applyFont="1" applyFill="1" applyBorder="1" applyAlignment="1" applyProtection="1">
      <alignment horizontal="center" vertical="center" wrapText="1"/>
      <protection locked="0"/>
    </xf>
    <xf numFmtId="0" fontId="14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left" vertical="center" wrapText="1"/>
    </xf>
    <xf numFmtId="0" fontId="1" fillId="3" borderId="1" xfId="2" applyFont="1" applyFill="1" applyBorder="1" applyAlignment="1" applyProtection="1">
      <alignment horizontal="center" vertical="center" wrapText="1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tarifkursk.ru/documents/postanovleniya/elektroenergiya/?ELEMENT_ID=2814" TargetMode="External"/><Relationship Id="rId3" Type="http://schemas.openxmlformats.org/officeDocument/2006/relationships/hyperlink" Target="http://pravo.adm44.ru/view.aspx?id=8206" TargetMode="External"/><Relationship Id="rId7" Type="http://schemas.openxmlformats.org/officeDocument/2006/relationships/hyperlink" Target="http://publication.pravo.gov.ru/document/7601202312180024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://publication.pravo.gov.ru/document/4801202312060002" TargetMode="External"/><Relationship Id="rId1" Type="http://schemas.openxmlformats.org/officeDocument/2006/relationships/hyperlink" Target="http://publication.pravo.gov.ru/document/3201202311240001" TargetMode="External"/><Relationship Id="rId6" Type="http://schemas.openxmlformats.org/officeDocument/2006/relationships/hyperlink" Target="https://kt.tmbreg.ru/files/npa/electro/2023/081-E.pdf" TargetMode="External"/><Relationship Id="rId11" Type="http://schemas.openxmlformats.org/officeDocument/2006/relationships/hyperlink" Target="https://kgrct.ru/upload/iblock/34d/g3bx4y32iv1lu5cqypmtnfecz7rokpef/20231218_040_012.pdf" TargetMode="External"/><Relationship Id="rId5" Type="http://schemas.openxmlformats.org/officeDocument/2006/relationships/hyperlink" Target="https://orel-region.ru/sendfile.php?id=41438" TargetMode="External"/><Relationship Id="rId10" Type="http://schemas.openxmlformats.org/officeDocument/2006/relationships/hyperlink" Target="http://publication.pravo.gov.ru/document/6901202312250006" TargetMode="External"/><Relationship Id="rId4" Type="http://schemas.openxmlformats.org/officeDocument/2006/relationships/hyperlink" Target="https://pravo.govvrn.ru/sites/default/files/doctari63-27-20122023.pdf" TargetMode="External"/><Relationship Id="rId9" Type="http://schemas.openxmlformats.org/officeDocument/2006/relationships/hyperlink" Target="https://rek.admin-smolensk.ru/files/449/post_2023_0218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kt.tmbreg.ru/files/npa/electro/2025/041-E.pdf" TargetMode="External"/><Relationship Id="rId2" Type="http://schemas.openxmlformats.org/officeDocument/2006/relationships/hyperlink" Target="https://mintc46.ru/documents/postanovleniya/elektroenergiya/" TargetMode="External"/><Relationship Id="rId1" Type="http://schemas.openxmlformats.org/officeDocument/2006/relationships/hyperlink" Target="http://publication.pravo.gov.ru/document/3201202512090006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npa.tamlife.ru/files/phpKbQiug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yarregion.ru/depts/dtert/DocLib14/&#1087;&#1088;&#1080;&#1082;&#1072;&#1079;%20&#8470;%20469-&#1089;&#1090;&#1089;%20&#1086;&#1090;%2029.12.2021.pdf" TargetMode="External"/><Relationship Id="rId1" Type="http://schemas.openxmlformats.org/officeDocument/2006/relationships/hyperlink" Target="http://npa.tamlife.ru/files/phpKbQiug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pravo.adm44.ru/docsp/29/7614-doc.pdf" TargetMode="External"/><Relationship Id="rId3" Type="http://schemas.openxmlformats.org/officeDocument/2006/relationships/hyperlink" Target="https://energy48.ru/usr/all/resolution/2022/54/54_24.pdf" TargetMode="External"/><Relationship Id="rId7" Type="http://schemas.openxmlformats.org/officeDocument/2006/relationships/hyperlink" Target="https://pravo.govvrn.ru/?q=node/27954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https://tarif32.ru/files/orders/tp/2022/35_4.pdf" TargetMode="External"/><Relationship Id="rId1" Type="http://schemas.openxmlformats.org/officeDocument/2006/relationships/hyperlink" Target="https://kt.tmbreg.ru/files/npa/electro/2022/115-E.pdf" TargetMode="External"/><Relationship Id="rId6" Type="http://schemas.openxmlformats.org/officeDocument/2006/relationships/hyperlink" Target="https://orel-region.ru/sendfile.php?id=38459" TargetMode="External"/><Relationship Id="rId11" Type="http://schemas.openxmlformats.org/officeDocument/2006/relationships/hyperlink" Target="https://belregion.ru/upload/iblock/c09/ncw0naa7ry2mluacs5xa729wfxxqcwmz/&#1055;&#1088;&#1080;&#1082;&#1072;&#1079;%20&#8470;%2036-3%20&#1086;&#1090;%2017.11.2022.pdf" TargetMode="External"/><Relationship Id="rId5" Type="http://schemas.openxmlformats.org/officeDocument/2006/relationships/hyperlink" Target="https://rek.admin-smolensk.ru/files/449/post_2022_0098.pdf" TargetMode="External"/><Relationship Id="rId10" Type="http://schemas.openxmlformats.org/officeDocument/2006/relationships/hyperlink" Target="http://publication.pravo.gov.ru/File/GetFile/7601202211300006?type=pdf" TargetMode="External"/><Relationship Id="rId4" Type="http://schemas.openxmlformats.org/officeDocument/2006/relationships/hyperlink" Target="https://tarifkursk.ru/upload/iblock/e37/_-_-85-_-28.11.2022.pdf" TargetMode="External"/><Relationship Id="rId9" Type="http://schemas.openxmlformats.org/officeDocument/2006/relationships/hyperlink" Target="http://publication.pravo.gov.ru/Document/View/690120221129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zoomScale="90" zoomScaleNormal="90" workbookViewId="0">
      <selection activeCell="B2" sqref="B2"/>
    </sheetView>
  </sheetViews>
  <sheetFormatPr defaultRowHeight="15" x14ac:dyDescent="0.25"/>
  <cols>
    <col min="1" max="1" width="4.5703125" customWidth="1"/>
    <col min="2" max="2" width="19.28515625" bestFit="1" customWidth="1"/>
    <col min="3" max="3" width="15.85546875" style="10" customWidth="1"/>
    <col min="4" max="4" width="76.140625" style="10" customWidth="1"/>
    <col min="5" max="5" width="103.5703125" customWidth="1"/>
  </cols>
  <sheetData>
    <row r="1" spans="2:5" x14ac:dyDescent="0.25">
      <c r="C1" s="64"/>
      <c r="D1" s="64"/>
    </row>
    <row r="2" spans="2:5" ht="30" x14ac:dyDescent="0.25">
      <c r="B2" s="2" t="s">
        <v>24</v>
      </c>
      <c r="C2" s="5" t="s">
        <v>11</v>
      </c>
      <c r="D2" s="2" t="s">
        <v>12</v>
      </c>
      <c r="E2" s="5" t="s">
        <v>35</v>
      </c>
    </row>
    <row r="3" spans="2:5" x14ac:dyDescent="0.25">
      <c r="B3" s="11" t="s">
        <v>0</v>
      </c>
      <c r="C3" s="12">
        <v>0</v>
      </c>
      <c r="D3" s="4" t="s">
        <v>14</v>
      </c>
      <c r="E3" s="4" t="s">
        <v>14</v>
      </c>
    </row>
    <row r="4" spans="2:5" ht="30" x14ac:dyDescent="0.25">
      <c r="B4" s="11" t="s">
        <v>1</v>
      </c>
      <c r="C4" s="12">
        <v>24577.439999999999</v>
      </c>
      <c r="D4" s="4" t="s">
        <v>25</v>
      </c>
      <c r="E4" s="6" t="s">
        <v>33</v>
      </c>
    </row>
    <row r="5" spans="2:5" ht="30" x14ac:dyDescent="0.25">
      <c r="B5" s="11" t="s">
        <v>2</v>
      </c>
      <c r="C5" s="12">
        <v>48919.199999999997</v>
      </c>
      <c r="D5" s="4" t="s">
        <v>26</v>
      </c>
      <c r="E5" s="15" t="s">
        <v>34</v>
      </c>
    </row>
    <row r="6" spans="2:5" ht="30" x14ac:dyDescent="0.25">
      <c r="B6" s="11" t="s">
        <v>3</v>
      </c>
      <c r="C6" s="12">
        <v>13539.26</v>
      </c>
      <c r="D6" s="4" t="s">
        <v>47</v>
      </c>
      <c r="E6" s="15" t="s">
        <v>45</v>
      </c>
    </row>
    <row r="7" spans="2:5" ht="45" x14ac:dyDescent="0.25">
      <c r="B7" s="11" t="s">
        <v>4</v>
      </c>
      <c r="C7" s="12">
        <v>101992.8</v>
      </c>
      <c r="D7" s="4" t="s">
        <v>27</v>
      </c>
      <c r="E7" s="6" t="s">
        <v>36</v>
      </c>
    </row>
    <row r="8" spans="2:5" ht="30" x14ac:dyDescent="0.25">
      <c r="B8" s="11" t="s">
        <v>5</v>
      </c>
      <c r="C8" s="12">
        <v>298489.81</v>
      </c>
      <c r="D8" s="4" t="s">
        <v>28</v>
      </c>
      <c r="E8" s="6" t="s">
        <v>37</v>
      </c>
    </row>
    <row r="9" spans="2:5" ht="30" x14ac:dyDescent="0.25">
      <c r="B9" s="11" t="s">
        <v>6</v>
      </c>
      <c r="C9" s="12">
        <v>3667.2116500000002</v>
      </c>
      <c r="D9" s="4" t="s">
        <v>29</v>
      </c>
      <c r="E9" s="6" t="s">
        <v>39</v>
      </c>
    </row>
    <row r="10" spans="2:5" ht="40.5" customHeight="1" x14ac:dyDescent="0.25">
      <c r="B10" s="11" t="s">
        <v>7</v>
      </c>
      <c r="C10" s="12">
        <v>16939</v>
      </c>
      <c r="D10" s="4" t="s">
        <v>30</v>
      </c>
      <c r="E10" s="15" t="s">
        <v>40</v>
      </c>
    </row>
    <row r="11" spans="2:5" ht="36.75" customHeight="1" x14ac:dyDescent="0.25">
      <c r="B11" s="11" t="s">
        <v>8</v>
      </c>
      <c r="C11" s="16">
        <v>19956.55</v>
      </c>
      <c r="D11" s="15" t="s">
        <v>31</v>
      </c>
      <c r="E11" s="6" t="s">
        <v>41</v>
      </c>
    </row>
    <row r="12" spans="2:5" x14ac:dyDescent="0.25">
      <c r="B12" s="11" t="s">
        <v>9</v>
      </c>
      <c r="C12" s="12">
        <v>0</v>
      </c>
      <c r="D12" s="4" t="s">
        <v>14</v>
      </c>
      <c r="E12" s="4" t="s">
        <v>14</v>
      </c>
    </row>
    <row r="13" spans="2:5" ht="30" x14ac:dyDescent="0.25">
      <c r="B13" s="11" t="s">
        <v>10</v>
      </c>
      <c r="C13" s="12">
        <v>42835.05</v>
      </c>
      <c r="D13" s="4" t="s">
        <v>32</v>
      </c>
      <c r="E13" s="6" t="s">
        <v>43</v>
      </c>
    </row>
    <row r="14" spans="2:5" x14ac:dyDescent="0.25">
      <c r="B14" s="2" t="s">
        <v>13</v>
      </c>
      <c r="C14" s="13">
        <f>SUM(C3:C13)</f>
        <v>570916.32165000006</v>
      </c>
      <c r="D14" s="7" t="s">
        <v>14</v>
      </c>
      <c r="E14" s="7" t="s">
        <v>14</v>
      </c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zoomScale="75" zoomScaleNormal="75" workbookViewId="0">
      <selection activeCell="B14" sqref="B14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55" customWidth="1"/>
    <col min="4" max="4" width="79.7109375" style="55" customWidth="1"/>
    <col min="5" max="5" width="103" style="46" customWidth="1"/>
  </cols>
  <sheetData>
    <row r="1" spans="2:5" ht="21.75" customHeight="1" x14ac:dyDescent="0.25">
      <c r="C1" s="64"/>
      <c r="D1" s="64"/>
    </row>
    <row r="2" spans="2:5" ht="36" customHeight="1" x14ac:dyDescent="0.25">
      <c r="B2" s="2" t="s">
        <v>184</v>
      </c>
      <c r="C2" s="5" t="s">
        <v>11</v>
      </c>
      <c r="D2" s="2" t="s">
        <v>12</v>
      </c>
      <c r="E2" s="47" t="s">
        <v>35</v>
      </c>
    </row>
    <row r="3" spans="2:5" ht="53.25" customHeight="1" x14ac:dyDescent="0.25">
      <c r="B3" s="3" t="s">
        <v>0</v>
      </c>
      <c r="C3" s="54">
        <v>0</v>
      </c>
      <c r="D3" s="31" t="s">
        <v>185</v>
      </c>
      <c r="E3" s="32" t="s">
        <v>186</v>
      </c>
    </row>
    <row r="4" spans="2:5" ht="54.75" customHeight="1" x14ac:dyDescent="0.25">
      <c r="B4" s="3" t="s">
        <v>1</v>
      </c>
      <c r="C4" s="54">
        <v>33457.82</v>
      </c>
      <c r="D4" s="32" t="s">
        <v>187</v>
      </c>
      <c r="E4" s="51" t="s">
        <v>188</v>
      </c>
    </row>
    <row r="5" spans="2:5" ht="53.25" customHeight="1" x14ac:dyDescent="0.25">
      <c r="B5" s="3" t="s">
        <v>2</v>
      </c>
      <c r="C5" s="54">
        <v>96345.69</v>
      </c>
      <c r="D5" s="32" t="s">
        <v>189</v>
      </c>
      <c r="E5" s="51" t="s">
        <v>190</v>
      </c>
    </row>
    <row r="6" spans="2:5" ht="53.25" customHeight="1" x14ac:dyDescent="0.25">
      <c r="B6" s="3" t="s">
        <v>3</v>
      </c>
      <c r="C6" s="54">
        <f>129491.97+64657.49</f>
        <v>194149.46</v>
      </c>
      <c r="D6" s="32" t="s">
        <v>191</v>
      </c>
      <c r="E6" s="51" t="s">
        <v>192</v>
      </c>
    </row>
    <row r="7" spans="2:5" ht="53.25" customHeight="1" x14ac:dyDescent="0.25">
      <c r="B7" s="53" t="s">
        <v>4</v>
      </c>
      <c r="C7" s="54">
        <v>-10201.58</v>
      </c>
      <c r="D7" s="32" t="s">
        <v>193</v>
      </c>
      <c r="E7" s="51" t="s">
        <v>194</v>
      </c>
    </row>
    <row r="8" spans="2:5" ht="53.25" customHeight="1" x14ac:dyDescent="0.25">
      <c r="B8" s="3" t="s">
        <v>5</v>
      </c>
      <c r="C8" s="54">
        <f>195740.75+131783.34+24.12</f>
        <v>327548.20999999996</v>
      </c>
      <c r="D8" s="52" t="s">
        <v>195</v>
      </c>
      <c r="E8" s="51" t="s">
        <v>196</v>
      </c>
    </row>
    <row r="9" spans="2:5" ht="53.25" customHeight="1" x14ac:dyDescent="0.25">
      <c r="B9" s="3" t="s">
        <v>6</v>
      </c>
      <c r="C9" s="16">
        <v>-48060.672339999997</v>
      </c>
      <c r="D9" s="32" t="s">
        <v>197</v>
      </c>
      <c r="E9" s="51" t="s">
        <v>198</v>
      </c>
    </row>
    <row r="10" spans="2:5" ht="53.25" customHeight="1" x14ac:dyDescent="0.25">
      <c r="B10" s="3" t="s">
        <v>7</v>
      </c>
      <c r="C10" s="16">
        <v>1616.03</v>
      </c>
      <c r="D10" s="32" t="s">
        <v>199</v>
      </c>
      <c r="E10" s="51" t="s">
        <v>200</v>
      </c>
    </row>
    <row r="11" spans="2:5" ht="45.75" customHeight="1" x14ac:dyDescent="0.25">
      <c r="B11" s="3" t="s">
        <v>8</v>
      </c>
      <c r="C11" s="54">
        <f>58648.89+22590.86</f>
        <v>81239.75</v>
      </c>
      <c r="D11" s="32" t="s">
        <v>201</v>
      </c>
      <c r="E11" s="51" t="s">
        <v>202</v>
      </c>
    </row>
    <row r="12" spans="2:5" ht="53.25" customHeight="1" x14ac:dyDescent="0.25">
      <c r="B12" s="3" t="s">
        <v>9</v>
      </c>
      <c r="C12" s="54">
        <v>38505.97</v>
      </c>
      <c r="D12" s="32" t="s">
        <v>203</v>
      </c>
      <c r="E12" s="51" t="s">
        <v>204</v>
      </c>
    </row>
    <row r="13" spans="2:5" ht="54.75" customHeight="1" x14ac:dyDescent="0.25">
      <c r="B13" s="53" t="s">
        <v>10</v>
      </c>
      <c r="C13" s="16">
        <f>153346.48</f>
        <v>153346.48000000001</v>
      </c>
      <c r="D13" s="32" t="s">
        <v>205</v>
      </c>
      <c r="E13" s="51" t="s">
        <v>206</v>
      </c>
    </row>
    <row r="14" spans="2:5" ht="38.25" customHeight="1" x14ac:dyDescent="0.25">
      <c r="B14" s="5" t="s">
        <v>183</v>
      </c>
      <c r="C14" s="39">
        <f>SUM(C3:C13)</f>
        <v>867947.15765999979</v>
      </c>
      <c r="D14" s="40" t="s">
        <v>14</v>
      </c>
      <c r="E14" s="48" t="s">
        <v>14</v>
      </c>
    </row>
    <row r="15" spans="2:5" x14ac:dyDescent="0.25">
      <c r="B15" s="43"/>
      <c r="C15" s="44"/>
      <c r="D15" s="44"/>
      <c r="E15" s="49"/>
    </row>
    <row r="16" spans="2:5" x14ac:dyDescent="0.25">
      <c r="B16" s="43"/>
      <c r="C16" s="45"/>
      <c r="D16" s="44"/>
      <c r="E16" s="49"/>
    </row>
    <row r="17" spans="2:5" x14ac:dyDescent="0.25">
      <c r="B17" s="43"/>
      <c r="C17" s="44"/>
      <c r="D17" s="44"/>
      <c r="E17" s="49"/>
    </row>
    <row r="18" spans="2:5" x14ac:dyDescent="0.25">
      <c r="B18" s="43"/>
      <c r="C18" s="44"/>
      <c r="D18" s="44"/>
      <c r="E18" s="49"/>
    </row>
    <row r="19" spans="2:5" x14ac:dyDescent="0.25">
      <c r="B19" s="43"/>
      <c r="C19" s="44"/>
      <c r="D19" s="44"/>
      <c r="E19" s="49"/>
    </row>
    <row r="20" spans="2:5" x14ac:dyDescent="0.25">
      <c r="B20" s="43"/>
      <c r="C20" s="44"/>
      <c r="D20" s="44"/>
      <c r="E20" s="49"/>
    </row>
    <row r="21" spans="2:5" x14ac:dyDescent="0.25">
      <c r="B21" s="43"/>
      <c r="C21" s="44"/>
      <c r="D21" s="44"/>
      <c r="E21" s="49"/>
    </row>
    <row r="22" spans="2:5" x14ac:dyDescent="0.25">
      <c r="B22" s="43"/>
      <c r="C22" s="44"/>
      <c r="D22" s="44"/>
      <c r="E22" s="49"/>
    </row>
  </sheetData>
  <mergeCells count="1">
    <mergeCell ref="C1:D1"/>
  </mergeCells>
  <hyperlinks>
    <hyperlink ref="E4" r:id="rId1" display="http://publication.pravo.gov.ru/document/3201202311240001"/>
    <hyperlink ref="E8" r:id="rId2" display="http://publication.pravo.gov.ru/document/4801202312060002"/>
    <hyperlink ref="E6" r:id="rId3" display="http://pravo.adm44.ru/view.aspx?id=8206"/>
    <hyperlink ref="E5" r:id="rId4" display="https://pravo.govvrn.ru/sites/default/files/doctari63-27-20122023.pdf"/>
    <hyperlink ref="E9" r:id="rId5" display="https://orel-region.ru/sendfile.php?id=41438"/>
    <hyperlink ref="E11" r:id="rId6" display="https://kt.tmbreg.ru/files/npa/electro/2023/081-E.pdf"/>
    <hyperlink ref="E13" r:id="rId7" display="http://publication.pravo.gov.ru/document/7601202312180024"/>
    <hyperlink ref="E7" r:id="rId8" display="http://tarifkursk.ru/documents/postanovleniya/elektroenergiya/?ELEMENT_ID=2814"/>
    <hyperlink ref="E10" r:id="rId9" display="https://rek.admin-smolensk.ru/files/449/post_2023_0218.pdf"/>
    <hyperlink ref="E12" r:id="rId10" display="http://publication.pravo.gov.ru/document/6901202312250006"/>
    <hyperlink ref="E3" r:id="rId11" display="https://kgrct.ru/upload/iblock/34d/g3bx4y32iv1lu5cqypmtnfecz7rokpef/20231218_040_012.pdf"/>
  </hyperlinks>
  <pageMargins left="0.7" right="0.7" top="0.75" bottom="0.75" header="0.3" footer="0.3"/>
  <pageSetup paperSize="9" orientation="portrait" r:id="rId1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zoomScale="75" zoomScaleNormal="75" workbookViewId="0">
      <selection activeCell="D13" sqref="D13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56" customWidth="1"/>
    <col min="4" max="4" width="79.7109375" style="56" customWidth="1"/>
    <col min="5" max="5" width="103" style="46" customWidth="1"/>
  </cols>
  <sheetData>
    <row r="1" spans="2:5" ht="21.75" customHeight="1" x14ac:dyDescent="0.25">
      <c r="C1" s="64"/>
      <c r="D1" s="64"/>
    </row>
    <row r="2" spans="2:5" ht="36" customHeight="1" x14ac:dyDescent="0.25">
      <c r="B2" s="2" t="s">
        <v>208</v>
      </c>
      <c r="C2" s="5" t="s">
        <v>11</v>
      </c>
      <c r="D2" s="2" t="s">
        <v>12</v>
      </c>
      <c r="E2" s="47" t="s">
        <v>35</v>
      </c>
    </row>
    <row r="3" spans="2:5" ht="53.25" customHeight="1" outlineLevel="1" x14ac:dyDescent="0.25">
      <c r="B3" s="3" t="s">
        <v>0</v>
      </c>
      <c r="C3" s="54">
        <v>0</v>
      </c>
      <c r="D3" s="32" t="s">
        <v>226</v>
      </c>
      <c r="E3" s="32" t="s">
        <v>227</v>
      </c>
    </row>
    <row r="4" spans="2:5" ht="54.75" customHeight="1" x14ac:dyDescent="0.25">
      <c r="B4" s="3" t="s">
        <v>1</v>
      </c>
      <c r="C4" s="54">
        <v>42559.05</v>
      </c>
      <c r="D4" s="32" t="s">
        <v>215</v>
      </c>
      <c r="E4" s="61" t="s">
        <v>216</v>
      </c>
    </row>
    <row r="5" spans="2:5" ht="53.25" customHeight="1" outlineLevel="1" x14ac:dyDescent="0.25">
      <c r="B5" s="3" t="s">
        <v>2</v>
      </c>
      <c r="C5" s="54">
        <v>94772.66</v>
      </c>
      <c r="D5" s="32" t="s">
        <v>224</v>
      </c>
      <c r="E5" s="51" t="s">
        <v>225</v>
      </c>
    </row>
    <row r="6" spans="2:5" ht="53.25" customHeight="1" x14ac:dyDescent="0.25">
      <c r="B6" s="3" t="s">
        <v>3</v>
      </c>
      <c r="C6" s="54">
        <f>48161.27+11606.68</f>
        <v>59767.95</v>
      </c>
      <c r="D6" s="32" t="s">
        <v>210</v>
      </c>
      <c r="E6" s="61" t="s">
        <v>217</v>
      </c>
    </row>
    <row r="7" spans="2:5" ht="53.25" customHeight="1" x14ac:dyDescent="0.25">
      <c r="B7" s="53" t="s">
        <v>4</v>
      </c>
      <c r="C7" s="54">
        <v>19086.97</v>
      </c>
      <c r="D7" s="32" t="s">
        <v>213</v>
      </c>
      <c r="E7" s="61" t="s">
        <v>218</v>
      </c>
    </row>
    <row r="8" spans="2:5" ht="53.25" customHeight="1" x14ac:dyDescent="0.25">
      <c r="B8" s="3" t="s">
        <v>5</v>
      </c>
      <c r="C8" s="54">
        <f>276176.6+164674.67+69.73</f>
        <v>440921</v>
      </c>
      <c r="D8" s="32" t="s">
        <v>211</v>
      </c>
      <c r="E8" s="61" t="s">
        <v>219</v>
      </c>
    </row>
    <row r="9" spans="2:5" ht="53.25" customHeight="1" x14ac:dyDescent="0.25">
      <c r="B9" s="3" t="s">
        <v>6</v>
      </c>
      <c r="C9" s="16">
        <v>3319.1242299999999</v>
      </c>
      <c r="D9" s="32" t="s">
        <v>207</v>
      </c>
      <c r="E9" s="61" t="s">
        <v>220</v>
      </c>
    </row>
    <row r="10" spans="2:5" ht="53.25" customHeight="1" outlineLevel="1" x14ac:dyDescent="0.25">
      <c r="B10" s="3" t="s">
        <v>7</v>
      </c>
      <c r="C10" s="16">
        <v>39.659999999999997</v>
      </c>
      <c r="D10" s="32" t="s">
        <v>228</v>
      </c>
      <c r="E10" s="62" t="s">
        <v>229</v>
      </c>
    </row>
    <row r="11" spans="2:5" ht="45.75" customHeight="1" x14ac:dyDescent="0.25">
      <c r="B11" s="3" t="s">
        <v>8</v>
      </c>
      <c r="C11" s="54">
        <f>132074.33+69082.75</f>
        <v>201157.08</v>
      </c>
      <c r="D11" s="32" t="s">
        <v>212</v>
      </c>
      <c r="E11" s="61" t="s">
        <v>221</v>
      </c>
    </row>
    <row r="12" spans="2:5" ht="53.25" customHeight="1" x14ac:dyDescent="0.25">
      <c r="B12" s="3" t="s">
        <v>9</v>
      </c>
      <c r="C12" s="54">
        <v>46799.75</v>
      </c>
      <c r="D12" s="32" t="s">
        <v>209</v>
      </c>
      <c r="E12" s="61" t="s">
        <v>222</v>
      </c>
    </row>
    <row r="13" spans="2:5" ht="54.75" customHeight="1" x14ac:dyDescent="0.25">
      <c r="B13" s="53" t="s">
        <v>10</v>
      </c>
      <c r="C13" s="16">
        <v>243303.22</v>
      </c>
      <c r="D13" s="32" t="s">
        <v>214</v>
      </c>
      <c r="E13" s="61" t="s">
        <v>223</v>
      </c>
    </row>
    <row r="14" spans="2:5" ht="38.25" customHeight="1" x14ac:dyDescent="0.25">
      <c r="B14" s="57" t="s">
        <v>183</v>
      </c>
      <c r="C14" s="58">
        <f>SUM(C3:C13)</f>
        <v>1151726.46423</v>
      </c>
      <c r="D14" s="59" t="s">
        <v>14</v>
      </c>
      <c r="E14" s="60" t="s">
        <v>14</v>
      </c>
    </row>
    <row r="15" spans="2:5" x14ac:dyDescent="0.25">
      <c r="B15" s="43"/>
      <c r="C15" s="45"/>
      <c r="D15" s="44"/>
      <c r="E15" s="49"/>
    </row>
    <row r="16" spans="2:5" x14ac:dyDescent="0.25">
      <c r="B16" s="43"/>
      <c r="C16" s="44"/>
      <c r="D16" s="44"/>
      <c r="E16" s="49"/>
    </row>
    <row r="17" spans="2:5" x14ac:dyDescent="0.25">
      <c r="B17" s="43"/>
      <c r="C17" s="44"/>
      <c r="D17" s="44"/>
      <c r="E17" s="49"/>
    </row>
    <row r="18" spans="2:5" x14ac:dyDescent="0.25">
      <c r="B18" s="43"/>
      <c r="C18" s="44"/>
      <c r="D18" s="44"/>
      <c r="E18" s="49"/>
    </row>
    <row r="19" spans="2:5" x14ac:dyDescent="0.25">
      <c r="B19" s="43"/>
      <c r="C19" s="44"/>
      <c r="D19" s="44"/>
      <c r="E19" s="49"/>
    </row>
    <row r="20" spans="2:5" x14ac:dyDescent="0.25">
      <c r="B20" s="43"/>
      <c r="C20" s="44"/>
      <c r="D20" s="44"/>
      <c r="E20" s="49"/>
    </row>
    <row r="21" spans="2:5" x14ac:dyDescent="0.25">
      <c r="B21" s="43"/>
      <c r="C21" s="44"/>
      <c r="D21" s="44"/>
      <c r="E21" s="49"/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tabSelected="1" zoomScale="75" zoomScaleNormal="75" workbookViewId="0">
      <selection activeCell="C15" sqref="C15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63" customWidth="1"/>
    <col min="4" max="4" width="79.7109375" style="63" customWidth="1"/>
    <col min="5" max="5" width="103" style="46" customWidth="1"/>
  </cols>
  <sheetData>
    <row r="1" spans="2:5" ht="21.75" customHeight="1" x14ac:dyDescent="0.25">
      <c r="C1" s="64"/>
      <c r="D1" s="64"/>
    </row>
    <row r="2" spans="2:5" ht="36" customHeight="1" x14ac:dyDescent="0.25">
      <c r="B2" s="2" t="s">
        <v>208</v>
      </c>
      <c r="C2" s="5" t="s">
        <v>11</v>
      </c>
      <c r="D2" s="2" t="s">
        <v>12</v>
      </c>
      <c r="E2" s="47" t="s">
        <v>35</v>
      </c>
    </row>
    <row r="3" spans="2:5" ht="53.25" hidden="1" customHeight="1" outlineLevel="1" x14ac:dyDescent="0.25">
      <c r="B3" s="3" t="s">
        <v>0</v>
      </c>
      <c r="C3" s="54">
        <v>0</v>
      </c>
      <c r="D3" s="32"/>
      <c r="E3" s="32"/>
    </row>
    <row r="4" spans="2:5" ht="54.75" customHeight="1" collapsed="1" x14ac:dyDescent="0.25">
      <c r="B4" s="3" t="s">
        <v>1</v>
      </c>
      <c r="C4" s="54">
        <v>52582.42</v>
      </c>
      <c r="D4" s="32" t="s">
        <v>231</v>
      </c>
      <c r="E4" s="61" t="s">
        <v>232</v>
      </c>
    </row>
    <row r="5" spans="2:5" ht="53.25" hidden="1" customHeight="1" outlineLevel="1" x14ac:dyDescent="0.25">
      <c r="B5" s="3" t="s">
        <v>2</v>
      </c>
      <c r="C5" s="54"/>
      <c r="D5" s="32"/>
      <c r="E5" s="51"/>
    </row>
    <row r="6" spans="2:5" ht="53.25" customHeight="1" collapsed="1" x14ac:dyDescent="0.25">
      <c r="B6" s="3" t="s">
        <v>3</v>
      </c>
      <c r="C6" s="54">
        <v>134386.63</v>
      </c>
      <c r="D6" s="32" t="s">
        <v>234</v>
      </c>
      <c r="E6" s="61" t="s">
        <v>233</v>
      </c>
    </row>
    <row r="7" spans="2:5" ht="53.25" customHeight="1" x14ac:dyDescent="0.25">
      <c r="B7" s="53" t="s">
        <v>4</v>
      </c>
      <c r="C7" s="54">
        <v>8902.77</v>
      </c>
      <c r="D7" s="32" t="s">
        <v>235</v>
      </c>
      <c r="E7" s="61" t="s">
        <v>236</v>
      </c>
    </row>
    <row r="8" spans="2:5" ht="53.25" hidden="1" customHeight="1" x14ac:dyDescent="0.25">
      <c r="B8" s="3" t="s">
        <v>5</v>
      </c>
      <c r="C8" s="54"/>
      <c r="D8" s="32"/>
      <c r="E8" s="61"/>
    </row>
    <row r="9" spans="2:5" ht="53.25" customHeight="1" x14ac:dyDescent="0.25">
      <c r="B9" s="3" t="s">
        <v>6</v>
      </c>
      <c r="C9" s="16">
        <v>-9476.9417799999992</v>
      </c>
      <c r="D9" s="32" t="s">
        <v>237</v>
      </c>
      <c r="E9" s="61" t="s">
        <v>238</v>
      </c>
    </row>
    <row r="10" spans="2:5" ht="53.25" hidden="1" customHeight="1" outlineLevel="1" x14ac:dyDescent="0.25">
      <c r="B10" s="3" t="s">
        <v>7</v>
      </c>
      <c r="C10" s="16"/>
      <c r="D10" s="32"/>
      <c r="E10" s="62"/>
    </row>
    <row r="11" spans="2:5" ht="45.75" customHeight="1" collapsed="1" x14ac:dyDescent="0.25">
      <c r="B11" s="3" t="s">
        <v>8</v>
      </c>
      <c r="C11" s="54">
        <v>150996.62</v>
      </c>
      <c r="D11" s="32" t="s">
        <v>240</v>
      </c>
      <c r="E11" s="61" t="s">
        <v>239</v>
      </c>
    </row>
    <row r="12" spans="2:5" ht="53.25" customHeight="1" x14ac:dyDescent="0.25">
      <c r="B12" s="3" t="s">
        <v>9</v>
      </c>
      <c r="C12" s="54">
        <v>88440</v>
      </c>
      <c r="D12" s="32" t="s">
        <v>241</v>
      </c>
      <c r="E12" s="69" t="s">
        <v>242</v>
      </c>
    </row>
    <row r="13" spans="2:5" ht="54.75" customHeight="1" x14ac:dyDescent="0.25">
      <c r="B13" s="53" t="s">
        <v>10</v>
      </c>
      <c r="C13" s="16">
        <v>540863.43999999994</v>
      </c>
      <c r="D13" s="32" t="s">
        <v>243</v>
      </c>
      <c r="E13" s="69" t="s">
        <v>244</v>
      </c>
    </row>
    <row r="14" spans="2:5" ht="38.25" customHeight="1" x14ac:dyDescent="0.25">
      <c r="B14" s="57" t="s">
        <v>183</v>
      </c>
      <c r="C14" s="58">
        <f>SUM(C3:C13)</f>
        <v>966694.93821999989</v>
      </c>
      <c r="D14" s="59" t="s">
        <v>14</v>
      </c>
      <c r="E14" s="60" t="s">
        <v>14</v>
      </c>
    </row>
    <row r="15" spans="2:5" x14ac:dyDescent="0.25">
      <c r="B15" s="43"/>
      <c r="C15" s="45"/>
      <c r="D15" s="44"/>
      <c r="E15" s="49"/>
    </row>
    <row r="16" spans="2:5" x14ac:dyDescent="0.25">
      <c r="B16" s="43"/>
      <c r="C16" s="44"/>
      <c r="D16" s="44"/>
      <c r="E16" s="49"/>
    </row>
    <row r="17" spans="2:5" x14ac:dyDescent="0.25">
      <c r="B17" s="43"/>
      <c r="C17" s="44"/>
      <c r="D17" s="44"/>
      <c r="E17" s="49"/>
    </row>
    <row r="18" spans="2:5" x14ac:dyDescent="0.25">
      <c r="B18" s="43"/>
      <c r="C18" s="44"/>
      <c r="D18" s="44"/>
      <c r="E18" s="49"/>
    </row>
    <row r="19" spans="2:5" x14ac:dyDescent="0.25">
      <c r="B19" s="43"/>
      <c r="C19" s="44"/>
      <c r="D19" s="44"/>
      <c r="E19" s="49"/>
    </row>
    <row r="20" spans="2:5" x14ac:dyDescent="0.25">
      <c r="B20" s="43"/>
      <c r="C20" s="44"/>
      <c r="D20" s="44"/>
      <c r="E20" s="49"/>
    </row>
    <row r="21" spans="2:5" x14ac:dyDescent="0.25">
      <c r="B21" s="43"/>
      <c r="C21" s="44"/>
      <c r="D21" s="44"/>
      <c r="E21" s="49"/>
    </row>
  </sheetData>
  <mergeCells count="1">
    <mergeCell ref="C1:D1"/>
  </mergeCells>
  <hyperlinks>
    <hyperlink ref="E4" r:id="rId1" display="http://publication.pravo.gov.ru/document/3201202512090006"/>
    <hyperlink ref="E7" r:id="rId2" display="https://mintc46.ru/documents/postanovleniya/elektroenergiya/"/>
    <hyperlink ref="E11" r:id="rId3" display="https://kt.tmbreg.ru/files/npa/electro/2025/041-E.pdf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90" zoomScaleNormal="90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1" customWidth="1"/>
    <col min="4" max="4" width="76.140625" style="1" customWidth="1"/>
    <col min="5" max="5" width="106.85546875" style="14" customWidth="1"/>
    <col min="6" max="6" width="14.28515625" bestFit="1" customWidth="1"/>
    <col min="7" max="7" width="14.85546875" bestFit="1" customWidth="1"/>
  </cols>
  <sheetData>
    <row r="1" spans="2:7" x14ac:dyDescent="0.25">
      <c r="C1" s="64"/>
      <c r="D1" s="64"/>
    </row>
    <row r="2" spans="2:7" ht="36" customHeight="1" x14ac:dyDescent="0.25">
      <c r="B2" s="2" t="s">
        <v>15</v>
      </c>
      <c r="C2" s="5" t="s">
        <v>11</v>
      </c>
      <c r="D2" s="2" t="s">
        <v>12</v>
      </c>
      <c r="E2" s="5" t="s">
        <v>35</v>
      </c>
      <c r="F2" s="20"/>
      <c r="G2" s="20"/>
    </row>
    <row r="3" spans="2:7" x14ac:dyDescent="0.25">
      <c r="B3" s="3" t="s">
        <v>0</v>
      </c>
      <c r="C3" s="27">
        <v>0</v>
      </c>
      <c r="D3" s="4" t="s">
        <v>14</v>
      </c>
      <c r="E3" s="4" t="s">
        <v>14</v>
      </c>
      <c r="F3" s="19"/>
      <c r="G3" s="21"/>
    </row>
    <row r="4" spans="2:7" ht="30" x14ac:dyDescent="0.25">
      <c r="B4" s="3" t="s">
        <v>1</v>
      </c>
      <c r="C4" s="27">
        <v>30104.03</v>
      </c>
      <c r="D4" s="4" t="s">
        <v>16</v>
      </c>
      <c r="E4" s="6" t="s">
        <v>33</v>
      </c>
      <c r="F4" s="22"/>
    </row>
    <row r="5" spans="2:7" ht="30" x14ac:dyDescent="0.25">
      <c r="B5" s="3" t="s">
        <v>2</v>
      </c>
      <c r="C5" s="27">
        <v>52343.3</v>
      </c>
      <c r="D5" s="8" t="s">
        <v>20</v>
      </c>
      <c r="E5" s="15" t="s">
        <v>42</v>
      </c>
      <c r="F5" s="22"/>
    </row>
    <row r="6" spans="2:7" ht="30" x14ac:dyDescent="0.25">
      <c r="B6" s="3" t="s">
        <v>3</v>
      </c>
      <c r="C6" s="27">
        <v>14107.4</v>
      </c>
      <c r="D6" s="4" t="s">
        <v>46</v>
      </c>
      <c r="E6" s="15" t="s">
        <v>45</v>
      </c>
      <c r="F6" s="22"/>
    </row>
    <row r="7" spans="2:7" ht="45" x14ac:dyDescent="0.25">
      <c r="B7" s="3" t="s">
        <v>4</v>
      </c>
      <c r="C7" s="27">
        <v>204596.92</v>
      </c>
      <c r="D7" s="4" t="s">
        <v>17</v>
      </c>
      <c r="E7" s="6" t="s">
        <v>36</v>
      </c>
      <c r="F7" s="22"/>
    </row>
    <row r="8" spans="2:7" ht="30" x14ac:dyDescent="0.25">
      <c r="B8" s="3" t="s">
        <v>5</v>
      </c>
      <c r="C8" s="27">
        <v>343472.13</v>
      </c>
      <c r="D8" s="4" t="s">
        <v>21</v>
      </c>
      <c r="E8" s="6" t="s">
        <v>38</v>
      </c>
      <c r="F8" s="22"/>
      <c r="G8" s="23"/>
    </row>
    <row r="9" spans="2:7" ht="30" x14ac:dyDescent="0.25">
      <c r="B9" s="3" t="s">
        <v>6</v>
      </c>
      <c r="C9" s="27">
        <v>9828.4625500000002</v>
      </c>
      <c r="D9" s="4" t="s">
        <v>18</v>
      </c>
      <c r="E9" s="6" t="s">
        <v>39</v>
      </c>
      <c r="F9" s="22"/>
    </row>
    <row r="10" spans="2:7" ht="37.5" customHeight="1" x14ac:dyDescent="0.25">
      <c r="B10" s="3" t="s">
        <v>7</v>
      </c>
      <c r="C10" s="27">
        <v>32974.550000000003</v>
      </c>
      <c r="D10" s="8" t="s">
        <v>22</v>
      </c>
      <c r="E10" s="15" t="s">
        <v>40</v>
      </c>
      <c r="F10" s="22"/>
    </row>
    <row r="11" spans="2:7" ht="42.75" customHeight="1" x14ac:dyDescent="0.25">
      <c r="B11" s="3" t="s">
        <v>8</v>
      </c>
      <c r="C11" s="27">
        <v>9127.75</v>
      </c>
      <c r="D11" s="6" t="s">
        <v>19</v>
      </c>
      <c r="E11" s="6" t="s">
        <v>41</v>
      </c>
      <c r="F11" s="22"/>
    </row>
    <row r="12" spans="2:7" x14ac:dyDescent="0.25">
      <c r="B12" s="3" t="s">
        <v>9</v>
      </c>
      <c r="C12" s="27">
        <v>0</v>
      </c>
      <c r="D12" s="4" t="s">
        <v>14</v>
      </c>
      <c r="E12" s="4" t="s">
        <v>14</v>
      </c>
      <c r="F12" s="22"/>
    </row>
    <row r="13" spans="2:7" ht="30" x14ac:dyDescent="0.25">
      <c r="B13" s="3" t="s">
        <v>10</v>
      </c>
      <c r="C13" s="27">
        <v>52497.16</v>
      </c>
      <c r="D13" s="4" t="s">
        <v>23</v>
      </c>
      <c r="E13" s="6" t="s">
        <v>44</v>
      </c>
    </row>
    <row r="14" spans="2:7" x14ac:dyDescent="0.25">
      <c r="B14" s="2" t="s">
        <v>13</v>
      </c>
      <c r="C14" s="9">
        <f>SUM(C3:C13)</f>
        <v>749051.70255000016</v>
      </c>
      <c r="D14" s="7" t="s">
        <v>14</v>
      </c>
      <c r="E14" s="7" t="s">
        <v>14</v>
      </c>
    </row>
    <row r="16" spans="2:7" x14ac:dyDescent="0.25">
      <c r="C16" s="25"/>
      <c r="D16" s="26"/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90" zoomScaleNormal="90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17" customWidth="1"/>
    <col min="4" max="4" width="76.140625" style="17" customWidth="1"/>
    <col min="5" max="5" width="106.85546875" style="17" customWidth="1"/>
    <col min="6" max="6" width="15.85546875" style="18" customWidth="1"/>
  </cols>
  <sheetData>
    <row r="1" spans="2:6" x14ac:dyDescent="0.25">
      <c r="C1" s="64"/>
      <c r="D1" s="64"/>
    </row>
    <row r="2" spans="2:6" ht="36" customHeight="1" x14ac:dyDescent="0.25">
      <c r="B2" s="2" t="s">
        <v>63</v>
      </c>
      <c r="C2" s="5" t="s">
        <v>11</v>
      </c>
      <c r="D2" s="2" t="s">
        <v>12</v>
      </c>
      <c r="E2" s="5" t="s">
        <v>35</v>
      </c>
      <c r="F2" s="20"/>
    </row>
    <row r="3" spans="2:6" x14ac:dyDescent="0.25">
      <c r="B3" s="3" t="s">
        <v>0</v>
      </c>
      <c r="C3" s="16">
        <v>0</v>
      </c>
      <c r="D3" s="8" t="s">
        <v>14</v>
      </c>
      <c r="E3" s="8" t="s">
        <v>14</v>
      </c>
    </row>
    <row r="4" spans="2:6" ht="30" x14ac:dyDescent="0.25">
      <c r="B4" s="3" t="s">
        <v>1</v>
      </c>
      <c r="C4" s="16">
        <v>55113.95</v>
      </c>
      <c r="D4" s="8" t="s">
        <v>48</v>
      </c>
      <c r="E4" s="15" t="s">
        <v>50</v>
      </c>
      <c r="F4" s="22"/>
    </row>
    <row r="5" spans="2:6" ht="30" x14ac:dyDescent="0.25">
      <c r="B5" s="3" t="s">
        <v>2</v>
      </c>
      <c r="C5" s="16">
        <v>76544.929999999993</v>
      </c>
      <c r="D5" s="8" t="s">
        <v>54</v>
      </c>
      <c r="E5" s="15" t="s">
        <v>55</v>
      </c>
      <c r="F5" s="22"/>
    </row>
    <row r="6" spans="2:6" ht="30" x14ac:dyDescent="0.25">
      <c r="B6" s="3" t="s">
        <v>3</v>
      </c>
      <c r="C6" s="16">
        <v>18698.920999999998</v>
      </c>
      <c r="D6" s="8" t="s">
        <v>56</v>
      </c>
      <c r="E6" s="15" t="s">
        <v>57</v>
      </c>
      <c r="F6" s="22"/>
    </row>
    <row r="7" spans="2:6" ht="30" x14ac:dyDescent="0.25">
      <c r="B7" s="3" t="s">
        <v>4</v>
      </c>
      <c r="C7" s="16">
        <v>27374.799999999999</v>
      </c>
      <c r="D7" s="8" t="s">
        <v>49</v>
      </c>
      <c r="E7" s="15" t="s">
        <v>51</v>
      </c>
      <c r="F7" s="22"/>
    </row>
    <row r="8" spans="2:6" ht="30" x14ac:dyDescent="0.25">
      <c r="B8" s="3" t="s">
        <v>5</v>
      </c>
      <c r="C8" s="16">
        <f>265385.55+39951.7</f>
        <v>305337.25</v>
      </c>
      <c r="D8" s="8" t="s">
        <v>52</v>
      </c>
      <c r="E8" s="15" t="s">
        <v>53</v>
      </c>
      <c r="F8" s="22"/>
    </row>
    <row r="9" spans="2:6" ht="30" x14ac:dyDescent="0.25">
      <c r="B9" s="3" t="s">
        <v>6</v>
      </c>
      <c r="C9" s="16">
        <v>10728.518050000001</v>
      </c>
      <c r="D9" s="8" t="s">
        <v>58</v>
      </c>
      <c r="E9" s="15" t="s">
        <v>39</v>
      </c>
      <c r="F9" s="22"/>
    </row>
    <row r="10" spans="2:6" ht="37.5" customHeight="1" x14ac:dyDescent="0.25">
      <c r="B10" s="3" t="s">
        <v>7</v>
      </c>
      <c r="C10" s="16">
        <v>16072</v>
      </c>
      <c r="D10" s="8" t="s">
        <v>59</v>
      </c>
      <c r="E10" s="15" t="s">
        <v>60</v>
      </c>
      <c r="F10" s="22"/>
    </row>
    <row r="11" spans="2:6" ht="42.75" customHeight="1" x14ac:dyDescent="0.25">
      <c r="B11" s="3" t="s">
        <v>8</v>
      </c>
      <c r="C11" s="16">
        <v>10301.77</v>
      </c>
      <c r="D11" s="15" t="s">
        <v>61</v>
      </c>
      <c r="E11" s="15" t="s">
        <v>41</v>
      </c>
      <c r="F11" s="22"/>
    </row>
    <row r="12" spans="2:6" x14ac:dyDescent="0.25">
      <c r="B12" s="3" t="s">
        <v>9</v>
      </c>
      <c r="C12" s="16">
        <v>0</v>
      </c>
      <c r="D12" s="8" t="s">
        <v>14</v>
      </c>
      <c r="E12" s="8" t="s">
        <v>14</v>
      </c>
      <c r="F12" s="22"/>
    </row>
    <row r="13" spans="2:6" ht="30" x14ac:dyDescent="0.25">
      <c r="B13" s="3" t="s">
        <v>10</v>
      </c>
      <c r="C13" s="16">
        <f>17244620.43/1000</f>
        <v>17244.620429999999</v>
      </c>
      <c r="D13" s="8" t="s">
        <v>62</v>
      </c>
      <c r="E13" s="15" t="s">
        <v>64</v>
      </c>
      <c r="F13" s="22"/>
    </row>
    <row r="14" spans="2:6" x14ac:dyDescent="0.25">
      <c r="B14" s="2" t="s">
        <v>13</v>
      </c>
      <c r="C14" s="13">
        <f>SUM(C3:C13)</f>
        <v>537416.75948000001</v>
      </c>
      <c r="D14" s="7" t="s">
        <v>14</v>
      </c>
      <c r="E14" s="7" t="s">
        <v>14</v>
      </c>
    </row>
    <row r="16" spans="2:6" x14ac:dyDescent="0.25">
      <c r="C16" s="25"/>
      <c r="D16" s="26"/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90" zoomScaleNormal="90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24" customWidth="1"/>
    <col min="4" max="4" width="76.140625" style="24" customWidth="1"/>
    <col min="5" max="5" width="106.85546875" style="24" customWidth="1"/>
    <col min="6" max="6" width="15.85546875" style="24" customWidth="1"/>
  </cols>
  <sheetData>
    <row r="1" spans="2:6" x14ac:dyDescent="0.25">
      <c r="C1" s="64"/>
      <c r="D1" s="64"/>
    </row>
    <row r="2" spans="2:6" ht="36" customHeight="1" x14ac:dyDescent="0.25">
      <c r="B2" s="2" t="s">
        <v>77</v>
      </c>
      <c r="C2" s="5" t="s">
        <v>11</v>
      </c>
      <c r="D2" s="2" t="s">
        <v>12</v>
      </c>
      <c r="E2" s="5" t="s">
        <v>35</v>
      </c>
      <c r="F2" s="20"/>
    </row>
    <row r="3" spans="2:6" ht="34.5" customHeight="1" x14ac:dyDescent="0.25">
      <c r="B3" s="3" t="s">
        <v>0</v>
      </c>
      <c r="C3" s="16">
        <v>0</v>
      </c>
      <c r="D3" s="8" t="s">
        <v>14</v>
      </c>
      <c r="E3" s="8" t="s">
        <v>14</v>
      </c>
    </row>
    <row r="4" spans="2:6" ht="30" x14ac:dyDescent="0.25">
      <c r="B4" s="3" t="s">
        <v>1</v>
      </c>
      <c r="C4" s="16">
        <v>81473.81</v>
      </c>
      <c r="D4" s="8" t="s">
        <v>65</v>
      </c>
      <c r="E4" s="15" t="s">
        <v>50</v>
      </c>
      <c r="F4" s="22"/>
    </row>
    <row r="5" spans="2:6" ht="30" x14ac:dyDescent="0.25">
      <c r="B5" s="3" t="s">
        <v>2</v>
      </c>
      <c r="C5" s="16">
        <v>126179</v>
      </c>
      <c r="D5" s="8" t="s">
        <v>66</v>
      </c>
      <c r="E5" s="15" t="s">
        <v>67</v>
      </c>
      <c r="F5" s="22"/>
    </row>
    <row r="6" spans="2:6" ht="30" x14ac:dyDescent="0.25">
      <c r="B6" s="3" t="s">
        <v>3</v>
      </c>
      <c r="C6" s="16">
        <f>190898.4+57151.3</f>
        <v>248049.7</v>
      </c>
      <c r="D6" s="8" t="s">
        <v>68</v>
      </c>
      <c r="E6" s="15" t="s">
        <v>69</v>
      </c>
      <c r="F6" s="22"/>
    </row>
    <row r="7" spans="2:6" ht="30" x14ac:dyDescent="0.25">
      <c r="B7" s="3" t="s">
        <v>4</v>
      </c>
      <c r="C7" s="16">
        <v>307806.19</v>
      </c>
      <c r="D7" s="8" t="s">
        <v>70</v>
      </c>
      <c r="E7" s="15" t="s">
        <v>51</v>
      </c>
      <c r="F7" s="22"/>
    </row>
    <row r="8" spans="2:6" ht="30" x14ac:dyDescent="0.25">
      <c r="B8" s="3" t="s">
        <v>5</v>
      </c>
      <c r="C8" s="16">
        <f>220272.86+43973.31</f>
        <v>264246.17</v>
      </c>
      <c r="D8" s="8" t="s">
        <v>71</v>
      </c>
      <c r="E8" s="15" t="s">
        <v>72</v>
      </c>
      <c r="F8" s="22"/>
    </row>
    <row r="9" spans="2:6" ht="30" x14ac:dyDescent="0.25">
      <c r="B9" s="3" t="s">
        <v>6</v>
      </c>
      <c r="C9" s="16">
        <v>6809.37</v>
      </c>
      <c r="D9" s="8" t="s">
        <v>73</v>
      </c>
      <c r="E9" s="15" t="s">
        <v>39</v>
      </c>
      <c r="F9" s="22"/>
    </row>
    <row r="10" spans="2:6" ht="37.5" customHeight="1" x14ac:dyDescent="0.25">
      <c r="B10" s="3" t="s">
        <v>7</v>
      </c>
      <c r="C10" s="16">
        <v>46729.4</v>
      </c>
      <c r="D10" s="8" t="s">
        <v>75</v>
      </c>
      <c r="E10" s="15" t="s">
        <v>74</v>
      </c>
      <c r="F10" s="22"/>
    </row>
    <row r="11" spans="2:6" ht="42.75" customHeight="1" x14ac:dyDescent="0.25">
      <c r="B11" s="3" t="s">
        <v>8</v>
      </c>
      <c r="C11" s="16">
        <v>10391.4</v>
      </c>
      <c r="D11" s="15" t="s">
        <v>76</v>
      </c>
      <c r="E11" s="15" t="s">
        <v>41</v>
      </c>
      <c r="F11" s="22"/>
    </row>
    <row r="12" spans="2:6" ht="30.75" customHeight="1" x14ac:dyDescent="0.25">
      <c r="B12" s="3" t="s">
        <v>9</v>
      </c>
      <c r="C12" s="16">
        <v>0</v>
      </c>
      <c r="D12" s="8" t="s">
        <v>14</v>
      </c>
      <c r="E12" s="8" t="s">
        <v>14</v>
      </c>
      <c r="F12" s="22"/>
    </row>
    <row r="13" spans="2:6" ht="32.25" customHeight="1" x14ac:dyDescent="0.25">
      <c r="B13" s="3" t="s">
        <v>10</v>
      </c>
      <c r="C13" s="16">
        <v>61159.79</v>
      </c>
      <c r="D13" s="8" t="s">
        <v>78</v>
      </c>
      <c r="E13" s="15" t="s">
        <v>64</v>
      </c>
      <c r="F13" s="22"/>
    </row>
    <row r="14" spans="2:6" x14ac:dyDescent="0.25">
      <c r="B14" s="2" t="s">
        <v>13</v>
      </c>
      <c r="C14" s="13">
        <f>SUM(C3:C13)</f>
        <v>1152844.8299999998</v>
      </c>
      <c r="D14" s="7" t="s">
        <v>14</v>
      </c>
      <c r="E14" s="7" t="s">
        <v>14</v>
      </c>
    </row>
    <row r="16" spans="2:6" x14ac:dyDescent="0.25">
      <c r="C16" s="25"/>
      <c r="D16" s="26"/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70" zoomScaleNormal="70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28" customWidth="1"/>
    <col min="4" max="4" width="76.140625" style="28" customWidth="1"/>
    <col min="5" max="5" width="170.7109375" style="28" customWidth="1"/>
    <col min="6" max="6" width="15.85546875" style="28" customWidth="1"/>
  </cols>
  <sheetData>
    <row r="1" spans="2:6" ht="4.5" customHeight="1" x14ac:dyDescent="0.25">
      <c r="C1" s="64"/>
      <c r="D1" s="64"/>
    </row>
    <row r="2" spans="2:6" ht="36" customHeight="1" x14ac:dyDescent="0.25">
      <c r="B2" s="2" t="s">
        <v>81</v>
      </c>
      <c r="C2" s="5" t="s">
        <v>11</v>
      </c>
      <c r="D2" s="2" t="s">
        <v>12</v>
      </c>
      <c r="E2" s="5" t="s">
        <v>35</v>
      </c>
      <c r="F2" s="20"/>
    </row>
    <row r="3" spans="2:6" ht="54.75" customHeight="1" x14ac:dyDescent="0.25">
      <c r="B3" s="3" t="s">
        <v>0</v>
      </c>
      <c r="C3" s="16">
        <v>0</v>
      </c>
      <c r="D3" s="8" t="s">
        <v>14</v>
      </c>
      <c r="E3" s="8" t="s">
        <v>14</v>
      </c>
    </row>
    <row r="4" spans="2:6" ht="54.75" customHeight="1" x14ac:dyDescent="0.25">
      <c r="B4" s="3" t="s">
        <v>1</v>
      </c>
      <c r="C4" s="16">
        <v>104068.2</v>
      </c>
      <c r="D4" s="15" t="s">
        <v>84</v>
      </c>
      <c r="E4" s="15" t="s">
        <v>86</v>
      </c>
      <c r="F4" s="22"/>
    </row>
    <row r="5" spans="2:6" ht="53.25" customHeight="1" x14ac:dyDescent="0.25">
      <c r="B5" s="3" t="s">
        <v>2</v>
      </c>
      <c r="C5" s="16">
        <v>159054.34</v>
      </c>
      <c r="D5" s="15" t="s">
        <v>91</v>
      </c>
      <c r="E5" s="15" t="s">
        <v>95</v>
      </c>
      <c r="F5" s="22"/>
    </row>
    <row r="6" spans="2:6" ht="53.25" customHeight="1" x14ac:dyDescent="0.25">
      <c r="B6" s="3" t="s">
        <v>3</v>
      </c>
      <c r="C6" s="16">
        <v>367029.76000000001</v>
      </c>
      <c r="D6" s="15" t="s">
        <v>87</v>
      </c>
      <c r="E6" s="15" t="s">
        <v>88</v>
      </c>
      <c r="F6" s="22"/>
    </row>
    <row r="7" spans="2:6" ht="53.25" customHeight="1" x14ac:dyDescent="0.25">
      <c r="B7" s="3" t="s">
        <v>4</v>
      </c>
      <c r="C7" s="16">
        <v>253919.55</v>
      </c>
      <c r="D7" s="15" t="s">
        <v>79</v>
      </c>
      <c r="E7" s="15" t="s">
        <v>80</v>
      </c>
      <c r="F7" s="22"/>
    </row>
    <row r="8" spans="2:6" ht="53.25" customHeight="1" x14ac:dyDescent="0.25">
      <c r="B8" s="3" t="s">
        <v>5</v>
      </c>
      <c r="C8" s="16">
        <v>239119.52</v>
      </c>
      <c r="D8" s="15" t="s">
        <v>82</v>
      </c>
      <c r="E8" s="15" t="s">
        <v>83</v>
      </c>
      <c r="F8" s="22"/>
    </row>
    <row r="9" spans="2:6" ht="53.25" customHeight="1" x14ac:dyDescent="0.25">
      <c r="B9" s="3" t="s">
        <v>6</v>
      </c>
      <c r="C9" s="16">
        <v>30823.658899999999</v>
      </c>
      <c r="D9" s="15" t="s">
        <v>89</v>
      </c>
      <c r="E9" s="15" t="s">
        <v>90</v>
      </c>
      <c r="F9" s="22"/>
    </row>
    <row r="10" spans="2:6" ht="53.25" customHeight="1" x14ac:dyDescent="0.25">
      <c r="B10" s="3" t="s">
        <v>7</v>
      </c>
      <c r="C10" s="16">
        <v>46827.519999999997</v>
      </c>
      <c r="D10" s="15" t="s">
        <v>92</v>
      </c>
      <c r="E10" s="15" t="s">
        <v>93</v>
      </c>
      <c r="F10" s="22"/>
    </row>
    <row r="11" spans="2:6" ht="53.25" customHeight="1" x14ac:dyDescent="0.25">
      <c r="B11" s="3" t="s">
        <v>8</v>
      </c>
      <c r="C11" s="16">
        <f>14746.46</f>
        <v>14746.46</v>
      </c>
      <c r="D11" s="15" t="s">
        <v>85</v>
      </c>
      <c r="E11" s="15" t="s">
        <v>94</v>
      </c>
      <c r="F11" s="22"/>
    </row>
    <row r="12" spans="2:6" ht="53.25" customHeight="1" x14ac:dyDescent="0.25">
      <c r="B12" s="3" t="s">
        <v>9</v>
      </c>
      <c r="C12" s="16">
        <v>0</v>
      </c>
      <c r="D12" s="8" t="s">
        <v>14</v>
      </c>
      <c r="E12" s="8" t="s">
        <v>14</v>
      </c>
      <c r="F12" s="22"/>
    </row>
    <row r="13" spans="2:6" ht="78.75" customHeight="1" x14ac:dyDescent="0.25">
      <c r="B13" s="3" t="s">
        <v>10</v>
      </c>
      <c r="C13" s="16">
        <f>66081.97</f>
        <v>66081.97</v>
      </c>
      <c r="D13" s="15" t="s">
        <v>96</v>
      </c>
      <c r="E13" s="15" t="s">
        <v>97</v>
      </c>
      <c r="F13" s="22"/>
    </row>
    <row r="14" spans="2:6" ht="23.25" customHeight="1" x14ac:dyDescent="0.25">
      <c r="B14" s="2" t="s">
        <v>13</v>
      </c>
      <c r="C14" s="13">
        <f>SUM(C3:C13)</f>
        <v>1281670.9789</v>
      </c>
      <c r="D14" s="7" t="s">
        <v>14</v>
      </c>
      <c r="E14" s="7" t="s">
        <v>14</v>
      </c>
    </row>
    <row r="16" spans="2:6" x14ac:dyDescent="0.25">
      <c r="C16" s="25"/>
      <c r="D16" s="26"/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zoomScale="75" zoomScaleNormal="75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29" customWidth="1"/>
    <col min="4" max="4" width="76.140625" style="29" customWidth="1"/>
    <col min="5" max="5" width="108.5703125" style="29" customWidth="1"/>
    <col min="6" max="6" width="15.85546875" style="29" customWidth="1"/>
  </cols>
  <sheetData>
    <row r="1" spans="2:6" ht="4.5" customHeight="1" x14ac:dyDescent="0.25">
      <c r="C1" s="64"/>
      <c r="D1" s="64"/>
    </row>
    <row r="2" spans="2:6" ht="36" customHeight="1" x14ac:dyDescent="0.25">
      <c r="B2" s="2" t="s">
        <v>98</v>
      </c>
      <c r="C2" s="5" t="s">
        <v>11</v>
      </c>
      <c r="D2" s="2" t="s">
        <v>12</v>
      </c>
      <c r="E2" s="5" t="s">
        <v>35</v>
      </c>
      <c r="F2" s="20"/>
    </row>
    <row r="3" spans="2:6" ht="36" customHeight="1" x14ac:dyDescent="0.25">
      <c r="B3" s="2"/>
      <c r="C3" s="5"/>
      <c r="D3" s="2"/>
      <c r="E3" s="5"/>
      <c r="F3" s="20"/>
    </row>
    <row r="4" spans="2:6" ht="54.75" customHeight="1" x14ac:dyDescent="0.25">
      <c r="B4" s="3" t="s">
        <v>0</v>
      </c>
      <c r="C4" s="34">
        <v>0</v>
      </c>
      <c r="D4" s="31" t="s">
        <v>14</v>
      </c>
      <c r="E4" s="31" t="s">
        <v>14</v>
      </c>
    </row>
    <row r="5" spans="2:6" ht="54.75" customHeight="1" x14ac:dyDescent="0.25">
      <c r="B5" s="3" t="s">
        <v>1</v>
      </c>
      <c r="C5" s="34">
        <v>135953.20000000001</v>
      </c>
      <c r="D5" s="32" t="s">
        <v>101</v>
      </c>
      <c r="E5" s="32" t="s">
        <v>106</v>
      </c>
      <c r="F5" s="22"/>
    </row>
    <row r="6" spans="2:6" ht="53.25" customHeight="1" x14ac:dyDescent="0.25">
      <c r="B6" s="3" t="s">
        <v>2</v>
      </c>
      <c r="C6" s="34">
        <v>244592.74</v>
      </c>
      <c r="D6" s="32" t="s">
        <v>109</v>
      </c>
      <c r="E6" s="32" t="s">
        <v>103</v>
      </c>
      <c r="F6" s="22"/>
    </row>
    <row r="7" spans="2:6" ht="53.25" customHeight="1" x14ac:dyDescent="0.25">
      <c r="B7" s="3" t="s">
        <v>3</v>
      </c>
      <c r="C7" s="34">
        <v>293944.63</v>
      </c>
      <c r="D7" s="32" t="s">
        <v>107</v>
      </c>
      <c r="E7" s="32" t="s">
        <v>108</v>
      </c>
      <c r="F7" s="22"/>
    </row>
    <row r="8" spans="2:6" ht="53.25" customHeight="1" x14ac:dyDescent="0.25">
      <c r="B8" s="3" t="s">
        <v>4</v>
      </c>
      <c r="C8" s="34">
        <v>221687.81999999998</v>
      </c>
      <c r="D8" s="32" t="s">
        <v>105</v>
      </c>
      <c r="E8" s="32" t="s">
        <v>104</v>
      </c>
      <c r="F8" s="22"/>
    </row>
    <row r="9" spans="2:6" ht="53.25" customHeight="1" x14ac:dyDescent="0.25">
      <c r="B9" s="3" t="s">
        <v>5</v>
      </c>
      <c r="C9" s="34">
        <v>191440.99</v>
      </c>
      <c r="D9" s="32" t="s">
        <v>99</v>
      </c>
      <c r="E9" s="32" t="s">
        <v>102</v>
      </c>
      <c r="F9" s="22"/>
    </row>
    <row r="10" spans="2:6" ht="53.25" customHeight="1" x14ac:dyDescent="0.25">
      <c r="B10" s="3" t="s">
        <v>6</v>
      </c>
      <c r="C10" s="34">
        <v>49778.191460000002</v>
      </c>
      <c r="D10" s="32" t="s">
        <v>110</v>
      </c>
      <c r="E10" s="32" t="s">
        <v>111</v>
      </c>
      <c r="F10" s="22"/>
    </row>
    <row r="11" spans="2:6" ht="53.25" customHeight="1" x14ac:dyDescent="0.25">
      <c r="B11" s="3" t="s">
        <v>7</v>
      </c>
      <c r="C11" s="34">
        <v>18533.939999999999</v>
      </c>
      <c r="D11" s="32" t="s">
        <v>113</v>
      </c>
      <c r="E11" s="32" t="s">
        <v>114</v>
      </c>
      <c r="F11" s="22"/>
    </row>
    <row r="12" spans="2:6" ht="53.25" customHeight="1" x14ac:dyDescent="0.25">
      <c r="B12" s="3" t="s">
        <v>8</v>
      </c>
      <c r="C12" s="34">
        <v>13997.49</v>
      </c>
      <c r="D12" s="32" t="s">
        <v>100</v>
      </c>
      <c r="E12" s="32" t="s">
        <v>112</v>
      </c>
      <c r="F12" s="22"/>
    </row>
    <row r="13" spans="2:6" ht="53.25" customHeight="1" x14ac:dyDescent="0.25">
      <c r="B13" s="3" t="s">
        <v>9</v>
      </c>
      <c r="C13" s="34">
        <v>0</v>
      </c>
      <c r="D13" s="31" t="s">
        <v>14</v>
      </c>
      <c r="E13" s="31" t="s">
        <v>14</v>
      </c>
      <c r="F13" s="22"/>
    </row>
    <row r="14" spans="2:6" ht="78.75" customHeight="1" x14ac:dyDescent="0.25">
      <c r="B14" s="3" t="s">
        <v>10</v>
      </c>
      <c r="C14" s="34">
        <v>63294.19</v>
      </c>
      <c r="D14" s="32" t="s">
        <v>115</v>
      </c>
      <c r="E14" s="32" t="s">
        <v>116</v>
      </c>
      <c r="F14" s="22"/>
    </row>
    <row r="15" spans="2:6" ht="23.25" customHeight="1" x14ac:dyDescent="0.25">
      <c r="B15" s="2" t="s">
        <v>13</v>
      </c>
      <c r="C15" s="37">
        <f>SUM(C4:C14)</f>
        <v>1233223.1914599997</v>
      </c>
      <c r="D15" s="7" t="s">
        <v>14</v>
      </c>
      <c r="E15" s="7" t="s">
        <v>14</v>
      </c>
    </row>
    <row r="16" spans="2:6" x14ac:dyDescent="0.25">
      <c r="E16" s="30"/>
    </row>
    <row r="17" spans="3:4" x14ac:dyDescent="0.25">
      <c r="C17" s="25"/>
      <c r="D17" s="26"/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zoomScale="70" zoomScaleNormal="70" workbookViewId="0">
      <selection activeCell="D13" sqref="D13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33" customWidth="1"/>
    <col min="4" max="4" width="72.42578125" style="33" customWidth="1"/>
    <col min="5" max="5" width="105.85546875" style="33" customWidth="1"/>
  </cols>
  <sheetData>
    <row r="1" spans="1:5" ht="21.75" customHeight="1" x14ac:dyDescent="0.25">
      <c r="C1" s="64"/>
      <c r="D1" s="64"/>
    </row>
    <row r="2" spans="1:5" ht="36" customHeight="1" x14ac:dyDescent="0.25">
      <c r="B2" s="2" t="s">
        <v>117</v>
      </c>
      <c r="C2" s="5" t="s">
        <v>11</v>
      </c>
      <c r="D2" s="2" t="s">
        <v>12</v>
      </c>
      <c r="E2" s="5" t="s">
        <v>35</v>
      </c>
    </row>
    <row r="3" spans="1:5" ht="51" customHeight="1" outlineLevel="1" x14ac:dyDescent="0.25">
      <c r="B3" s="3" t="s">
        <v>0</v>
      </c>
      <c r="C3" s="27">
        <v>0</v>
      </c>
      <c r="D3" s="8" t="s">
        <v>14</v>
      </c>
      <c r="E3" s="31" t="s">
        <v>14</v>
      </c>
    </row>
    <row r="4" spans="1:5" ht="51" customHeight="1" outlineLevel="1" x14ac:dyDescent="0.25">
      <c r="B4" s="3" t="s">
        <v>1</v>
      </c>
      <c r="C4" s="27">
        <v>147971.06</v>
      </c>
      <c r="D4" s="15" t="s">
        <v>122</v>
      </c>
      <c r="E4" s="15" t="s">
        <v>123</v>
      </c>
    </row>
    <row r="5" spans="1:5" ht="51" customHeight="1" outlineLevel="1" x14ac:dyDescent="0.25">
      <c r="B5" s="3" t="s">
        <v>2</v>
      </c>
      <c r="C5" s="27">
        <v>216447.7</v>
      </c>
      <c r="D5" s="15" t="s">
        <v>121</v>
      </c>
      <c r="E5" s="32" t="s">
        <v>124</v>
      </c>
    </row>
    <row r="6" spans="1:5" ht="51" customHeight="1" outlineLevel="1" x14ac:dyDescent="0.25">
      <c r="B6" s="3" t="s">
        <v>3</v>
      </c>
      <c r="C6" s="27">
        <v>331830.02</v>
      </c>
      <c r="D6" s="15" t="s">
        <v>120</v>
      </c>
      <c r="E6" s="32" t="s">
        <v>125</v>
      </c>
    </row>
    <row r="7" spans="1:5" ht="51" customHeight="1" outlineLevel="1" x14ac:dyDescent="0.25">
      <c r="B7" s="35" t="s">
        <v>128</v>
      </c>
      <c r="C7" s="27">
        <v>190774.34</v>
      </c>
      <c r="D7" s="15" t="s">
        <v>127</v>
      </c>
      <c r="E7" s="32" t="s">
        <v>126</v>
      </c>
    </row>
    <row r="8" spans="1:5" ht="51" customHeight="1" outlineLevel="1" x14ac:dyDescent="0.25">
      <c r="B8" s="3" t="s">
        <v>5</v>
      </c>
      <c r="C8" s="27">
        <v>284259.891863022</v>
      </c>
      <c r="D8" s="15" t="s">
        <v>129</v>
      </c>
      <c r="E8" s="32" t="s">
        <v>119</v>
      </c>
    </row>
    <row r="9" spans="1:5" ht="51" customHeight="1" outlineLevel="1" x14ac:dyDescent="0.25">
      <c r="B9" s="3" t="s">
        <v>6</v>
      </c>
      <c r="C9" s="27">
        <v>48870.025743332793</v>
      </c>
      <c r="D9" s="15" t="s">
        <v>130</v>
      </c>
      <c r="E9" s="32" t="s">
        <v>118</v>
      </c>
    </row>
    <row r="10" spans="1:5" ht="51" customHeight="1" x14ac:dyDescent="0.25">
      <c r="B10" s="3" t="s">
        <v>7</v>
      </c>
      <c r="C10" s="27">
        <v>18699.400000000001</v>
      </c>
      <c r="D10" s="15" t="s">
        <v>131</v>
      </c>
      <c r="E10" s="32" t="s">
        <v>132</v>
      </c>
    </row>
    <row r="11" spans="1:5" ht="51" customHeight="1" outlineLevel="1" x14ac:dyDescent="0.25">
      <c r="B11" s="3" t="s">
        <v>8</v>
      </c>
      <c r="C11" s="27">
        <v>135146.06</v>
      </c>
      <c r="D11" s="15" t="s">
        <v>133</v>
      </c>
      <c r="E11" s="32" t="s">
        <v>134</v>
      </c>
    </row>
    <row r="12" spans="1:5" ht="51" customHeight="1" outlineLevel="1" x14ac:dyDescent="0.25">
      <c r="B12" s="3" t="s">
        <v>9</v>
      </c>
      <c r="C12" s="27">
        <v>0</v>
      </c>
      <c r="D12" s="8" t="s">
        <v>14</v>
      </c>
      <c r="E12" s="31" t="s">
        <v>14</v>
      </c>
    </row>
    <row r="13" spans="1:5" ht="51" customHeight="1" outlineLevel="1" x14ac:dyDescent="0.25">
      <c r="B13" s="36" t="s">
        <v>135</v>
      </c>
      <c r="C13" s="34">
        <v>480760.28</v>
      </c>
      <c r="D13" s="15" t="s">
        <v>159</v>
      </c>
      <c r="E13" s="32" t="s">
        <v>160</v>
      </c>
    </row>
    <row r="14" spans="1:5" ht="23.25" customHeight="1" x14ac:dyDescent="0.25">
      <c r="B14" s="2" t="s">
        <v>13</v>
      </c>
      <c r="C14" s="13">
        <f>SUM(C3:C13)</f>
        <v>1854758.7776063548</v>
      </c>
      <c r="D14" s="7" t="s">
        <v>14</v>
      </c>
      <c r="E14" s="7" t="s">
        <v>14</v>
      </c>
    </row>
    <row r="15" spans="1:5" x14ac:dyDescent="0.25">
      <c r="A15" s="43"/>
      <c r="B15" s="43"/>
      <c r="C15" s="44"/>
      <c r="D15" s="44"/>
      <c r="E15" s="44"/>
    </row>
    <row r="16" spans="1:5" s="43" customFormat="1" ht="41.25" customHeight="1" x14ac:dyDescent="0.25">
      <c r="B16" s="65" t="s">
        <v>136</v>
      </c>
      <c r="C16" s="66"/>
      <c r="D16" s="66"/>
      <c r="E16" s="66"/>
    </row>
    <row r="17" spans="1:5" ht="55.5" customHeight="1" x14ac:dyDescent="0.25">
      <c r="A17" s="43"/>
      <c r="B17" s="67" t="s">
        <v>137</v>
      </c>
      <c r="C17" s="67"/>
      <c r="D17" s="67"/>
      <c r="E17" s="67"/>
    </row>
    <row r="18" spans="1:5" x14ac:dyDescent="0.25">
      <c r="A18" s="43"/>
      <c r="B18" s="43"/>
      <c r="C18" s="45"/>
      <c r="D18" s="44"/>
      <c r="E18" s="44"/>
    </row>
    <row r="19" spans="1:5" x14ac:dyDescent="0.25">
      <c r="A19" s="43"/>
      <c r="B19" s="43"/>
      <c r="C19" s="44"/>
      <c r="D19" s="44"/>
      <c r="E19" s="44"/>
    </row>
    <row r="20" spans="1:5" x14ac:dyDescent="0.25">
      <c r="A20" s="43"/>
      <c r="B20" s="43"/>
      <c r="C20" s="44"/>
      <c r="D20" s="44"/>
      <c r="E20" s="44"/>
    </row>
    <row r="21" spans="1:5" x14ac:dyDescent="0.25">
      <c r="A21" s="43"/>
      <c r="B21" s="43"/>
      <c r="C21" s="44"/>
      <c r="D21" s="44"/>
      <c r="E21" s="44"/>
    </row>
    <row r="22" spans="1:5" x14ac:dyDescent="0.25">
      <c r="A22" s="43"/>
      <c r="B22" s="43"/>
      <c r="C22" s="44"/>
      <c r="D22" s="44"/>
      <c r="E22" s="44"/>
    </row>
    <row r="23" spans="1:5" x14ac:dyDescent="0.25">
      <c r="A23" s="43"/>
      <c r="B23" s="43"/>
      <c r="C23" s="44"/>
      <c r="D23" s="44"/>
      <c r="E23" s="44"/>
    </row>
    <row r="24" spans="1:5" x14ac:dyDescent="0.25">
      <c r="A24" s="43"/>
      <c r="B24" s="43"/>
      <c r="C24" s="44"/>
      <c r="D24" s="44"/>
      <c r="E24" s="44"/>
    </row>
    <row r="25" spans="1:5" x14ac:dyDescent="0.25">
      <c r="A25" s="43"/>
      <c r="B25" s="43"/>
      <c r="C25" s="44"/>
      <c r="D25" s="44"/>
      <c r="E25" s="44"/>
    </row>
    <row r="26" spans="1:5" x14ac:dyDescent="0.25">
      <c r="A26" s="43"/>
      <c r="B26" s="43"/>
      <c r="C26" s="44"/>
      <c r="D26" s="44"/>
      <c r="E26" s="44"/>
    </row>
    <row r="27" spans="1:5" x14ac:dyDescent="0.25">
      <c r="A27" s="43"/>
      <c r="B27" s="43"/>
      <c r="C27" s="44"/>
      <c r="D27" s="44"/>
      <c r="E27" s="44"/>
    </row>
    <row r="28" spans="1:5" x14ac:dyDescent="0.25">
      <c r="A28" s="43"/>
      <c r="B28" s="43"/>
      <c r="C28" s="44"/>
      <c r="D28" s="44"/>
      <c r="E28" s="44"/>
    </row>
    <row r="29" spans="1:5" x14ac:dyDescent="0.25">
      <c r="A29" s="43"/>
      <c r="B29" s="43"/>
      <c r="C29" s="44"/>
      <c r="D29" s="44"/>
      <c r="E29" s="44"/>
    </row>
    <row r="30" spans="1:5" x14ac:dyDescent="0.25">
      <c r="A30" s="43"/>
    </row>
    <row r="31" spans="1:5" x14ac:dyDescent="0.25">
      <c r="A31" s="43"/>
    </row>
  </sheetData>
  <mergeCells count="3">
    <mergeCell ref="C1:D1"/>
    <mergeCell ref="B16:E16"/>
    <mergeCell ref="B17:E17"/>
  </mergeCells>
  <hyperlinks>
    <hyperlink ref="E11" r:id="rId1" display="http://npa.tamlife.ru/files/phpKbQiug.pdf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zoomScale="75" zoomScaleNormal="75" workbookViewId="0">
      <selection activeCell="D18" sqref="D18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38" customWidth="1"/>
    <col min="4" max="4" width="62.28515625" style="38" customWidth="1"/>
    <col min="5" max="5" width="102" style="38" customWidth="1"/>
  </cols>
  <sheetData>
    <row r="1" spans="2:5" ht="21.75" customHeight="1" x14ac:dyDescent="0.25">
      <c r="C1" s="64"/>
      <c r="D1" s="64"/>
    </row>
    <row r="2" spans="2:5" ht="36" customHeight="1" x14ac:dyDescent="0.25">
      <c r="B2" s="2" t="s">
        <v>138</v>
      </c>
      <c r="C2" s="5" t="s">
        <v>11</v>
      </c>
      <c r="D2" s="2" t="s">
        <v>12</v>
      </c>
      <c r="E2" s="5" t="s">
        <v>35</v>
      </c>
    </row>
    <row r="3" spans="2:5" ht="29.25" customHeight="1" outlineLevel="1" x14ac:dyDescent="0.25">
      <c r="B3" s="3" t="s">
        <v>0</v>
      </c>
      <c r="C3" s="27">
        <v>0</v>
      </c>
      <c r="D3" s="31" t="s">
        <v>14</v>
      </c>
      <c r="E3" s="31" t="s">
        <v>14</v>
      </c>
    </row>
    <row r="4" spans="2:5" ht="42.75" customHeight="1" outlineLevel="1" x14ac:dyDescent="0.25">
      <c r="B4" s="3" t="s">
        <v>1</v>
      </c>
      <c r="C4" s="27">
        <v>162811.76035333332</v>
      </c>
      <c r="D4" s="32" t="s">
        <v>139</v>
      </c>
      <c r="E4" s="32" t="s">
        <v>140</v>
      </c>
    </row>
    <row r="5" spans="2:5" ht="47.25" customHeight="1" outlineLevel="1" x14ac:dyDescent="0.25">
      <c r="B5" s="3" t="s">
        <v>2</v>
      </c>
      <c r="C5" s="27">
        <v>240340</v>
      </c>
      <c r="D5" s="32" t="s">
        <v>141</v>
      </c>
      <c r="E5" s="32" t="s">
        <v>142</v>
      </c>
    </row>
    <row r="6" spans="2:5" ht="47.25" customHeight="1" outlineLevel="1" x14ac:dyDescent="0.25">
      <c r="B6" s="3" t="s">
        <v>3</v>
      </c>
      <c r="C6" s="27">
        <v>265040.41320444446</v>
      </c>
      <c r="D6" s="32" t="s">
        <v>143</v>
      </c>
      <c r="E6" s="32" t="s">
        <v>144</v>
      </c>
    </row>
    <row r="7" spans="2:5" ht="47.25" customHeight="1" outlineLevel="1" x14ac:dyDescent="0.25">
      <c r="B7" s="35" t="s">
        <v>128</v>
      </c>
      <c r="C7" s="27">
        <v>193564.46</v>
      </c>
      <c r="D7" s="32" t="s">
        <v>146</v>
      </c>
      <c r="E7" s="32" t="s">
        <v>147</v>
      </c>
    </row>
    <row r="8" spans="2:5" ht="47.25" customHeight="1" outlineLevel="1" x14ac:dyDescent="0.25">
      <c r="B8" s="3" t="s">
        <v>5</v>
      </c>
      <c r="C8" s="27">
        <v>334269.01653847378</v>
      </c>
      <c r="D8" s="32" t="s">
        <v>148</v>
      </c>
      <c r="E8" s="32" t="s">
        <v>155</v>
      </c>
    </row>
    <row r="9" spans="2:5" ht="47.25" customHeight="1" outlineLevel="1" x14ac:dyDescent="0.25">
      <c r="B9" s="3" t="s">
        <v>6</v>
      </c>
      <c r="C9" s="27">
        <v>45141.068419999996</v>
      </c>
      <c r="D9" s="32" t="s">
        <v>149</v>
      </c>
      <c r="E9" s="32" t="s">
        <v>150</v>
      </c>
    </row>
    <row r="10" spans="2:5" ht="47.25" customHeight="1" x14ac:dyDescent="0.25">
      <c r="B10" s="3" t="s">
        <v>7</v>
      </c>
      <c r="C10" s="27">
        <v>19970.259999999998</v>
      </c>
      <c r="D10" s="32" t="s">
        <v>153</v>
      </c>
      <c r="E10" s="32" t="s">
        <v>158</v>
      </c>
    </row>
    <row r="11" spans="2:5" ht="47.25" customHeight="1" outlineLevel="1" x14ac:dyDescent="0.25">
      <c r="B11" s="3" t="s">
        <v>8</v>
      </c>
      <c r="C11" s="27">
        <v>220218.41999999995</v>
      </c>
      <c r="D11" s="32" t="s">
        <v>151</v>
      </c>
      <c r="E11" s="32" t="s">
        <v>152</v>
      </c>
    </row>
    <row r="12" spans="2:5" ht="23.25" customHeight="1" outlineLevel="1" x14ac:dyDescent="0.25">
      <c r="B12" s="3" t="s">
        <v>9</v>
      </c>
      <c r="C12" s="27">
        <v>0</v>
      </c>
      <c r="D12" s="31" t="s">
        <v>14</v>
      </c>
      <c r="E12" s="31" t="s">
        <v>14</v>
      </c>
    </row>
    <row r="13" spans="2:5" ht="42.75" customHeight="1" outlineLevel="1" x14ac:dyDescent="0.25">
      <c r="B13" s="36" t="s">
        <v>135</v>
      </c>
      <c r="C13" s="27">
        <v>452858.66500363743</v>
      </c>
      <c r="D13" s="32" t="s">
        <v>154</v>
      </c>
      <c r="E13" s="41" t="s">
        <v>156</v>
      </c>
    </row>
    <row r="14" spans="2:5" ht="36" customHeight="1" x14ac:dyDescent="0.25">
      <c r="B14" s="2" t="s">
        <v>13</v>
      </c>
      <c r="C14" s="39">
        <f>SUM(C3:C13)</f>
        <v>1934214.063519889</v>
      </c>
      <c r="D14" s="40" t="s">
        <v>14</v>
      </c>
      <c r="E14" s="40" t="s">
        <v>14</v>
      </c>
    </row>
    <row r="15" spans="2:5" x14ac:dyDescent="0.25">
      <c r="B15" s="43"/>
      <c r="C15" s="44"/>
      <c r="D15" s="44"/>
      <c r="E15" s="44"/>
    </row>
    <row r="16" spans="2:5" ht="40.5" customHeight="1" x14ac:dyDescent="0.25">
      <c r="B16" s="68" t="s">
        <v>145</v>
      </c>
      <c r="C16" s="66"/>
      <c r="D16" s="66"/>
      <c r="E16" s="66"/>
    </row>
    <row r="17" spans="2:5" ht="63" customHeight="1" x14ac:dyDescent="0.25">
      <c r="B17" s="67" t="s">
        <v>230</v>
      </c>
      <c r="C17" s="67"/>
      <c r="D17" s="67"/>
      <c r="E17" s="67"/>
    </row>
    <row r="18" spans="2:5" x14ac:dyDescent="0.25">
      <c r="B18" s="43"/>
      <c r="C18" s="45"/>
      <c r="D18" s="44"/>
      <c r="E18" s="44"/>
    </row>
    <row r="19" spans="2:5" x14ac:dyDescent="0.25">
      <c r="B19" s="43"/>
      <c r="C19" s="44"/>
      <c r="D19" s="44"/>
      <c r="E19" s="44"/>
    </row>
    <row r="20" spans="2:5" x14ac:dyDescent="0.25">
      <c r="B20" s="43"/>
      <c r="C20" s="44"/>
      <c r="D20" s="44"/>
      <c r="E20" s="44"/>
    </row>
    <row r="21" spans="2:5" x14ac:dyDescent="0.25">
      <c r="B21" s="43"/>
      <c r="C21" s="44"/>
      <c r="D21" s="44"/>
      <c r="E21" s="44"/>
    </row>
    <row r="22" spans="2:5" x14ac:dyDescent="0.25">
      <c r="B22" s="43"/>
      <c r="C22" s="44"/>
      <c r="D22" s="44"/>
      <c r="E22" s="44"/>
    </row>
    <row r="23" spans="2:5" x14ac:dyDescent="0.25">
      <c r="B23" s="43"/>
      <c r="C23" s="44"/>
      <c r="D23" s="44"/>
      <c r="E23" s="44"/>
    </row>
    <row r="24" spans="2:5" x14ac:dyDescent="0.25">
      <c r="B24" s="43"/>
      <c r="C24" s="44"/>
      <c r="D24" s="44"/>
      <c r="E24" s="44"/>
    </row>
  </sheetData>
  <mergeCells count="3">
    <mergeCell ref="C1:D1"/>
    <mergeCell ref="B17:E17"/>
    <mergeCell ref="B16:E16"/>
  </mergeCells>
  <hyperlinks>
    <hyperlink ref="E11" r:id="rId1" display="http://npa.tamlife.ru/files/phpKbQiug.pdf"/>
    <hyperlink ref="E13" r:id="rId2" display="http://www.yarregion.ru/depts/dtert/DocLib14/приказ%20№%20469-стс%20от%2029.12.2021.pdf"/>
  </hyperlink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zoomScale="75" zoomScaleNormal="75" workbookViewId="0">
      <selection activeCell="D4" sqref="D4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42" customWidth="1"/>
    <col min="4" max="4" width="77" style="42" customWidth="1"/>
    <col min="5" max="5" width="108.7109375" style="46" customWidth="1"/>
  </cols>
  <sheetData>
    <row r="1" spans="2:5" ht="21.75" customHeight="1" x14ac:dyDescent="0.25">
      <c r="C1" s="64"/>
      <c r="D1" s="64"/>
    </row>
    <row r="2" spans="2:5" ht="36" customHeight="1" x14ac:dyDescent="0.25">
      <c r="B2" s="2" t="s">
        <v>157</v>
      </c>
      <c r="C2" s="5" t="s">
        <v>11</v>
      </c>
      <c r="D2" s="2" t="s">
        <v>12</v>
      </c>
      <c r="E2" s="47" t="s">
        <v>35</v>
      </c>
    </row>
    <row r="3" spans="2:5" ht="53.25" customHeight="1" outlineLevel="1" x14ac:dyDescent="0.25">
      <c r="B3" s="3" t="s">
        <v>0</v>
      </c>
      <c r="C3" s="54">
        <v>0</v>
      </c>
      <c r="D3" s="31" t="s">
        <v>181</v>
      </c>
      <c r="E3" s="51" t="s">
        <v>182</v>
      </c>
    </row>
    <row r="4" spans="2:5" ht="54.75" customHeight="1" outlineLevel="1" x14ac:dyDescent="0.25">
      <c r="B4" s="3" t="s">
        <v>1</v>
      </c>
      <c r="C4" s="54">
        <v>111360.04</v>
      </c>
      <c r="D4" s="32" t="s">
        <v>161</v>
      </c>
      <c r="E4" s="51" t="s">
        <v>162</v>
      </c>
    </row>
    <row r="5" spans="2:5" ht="53.25" customHeight="1" outlineLevel="1" x14ac:dyDescent="0.25">
      <c r="B5" s="3" t="s">
        <v>2</v>
      </c>
      <c r="C5" s="54">
        <v>168793.86</v>
      </c>
      <c r="D5" s="32" t="s">
        <v>174</v>
      </c>
      <c r="E5" s="51" t="s">
        <v>173</v>
      </c>
    </row>
    <row r="6" spans="2:5" ht="53.25" customHeight="1" outlineLevel="1" x14ac:dyDescent="0.25">
      <c r="B6" s="3" t="s">
        <v>3</v>
      </c>
      <c r="C6" s="54">
        <v>212750.429</v>
      </c>
      <c r="D6" s="32" t="s">
        <v>178</v>
      </c>
      <c r="E6" s="51" t="s">
        <v>175</v>
      </c>
    </row>
    <row r="7" spans="2:5" ht="53.25" customHeight="1" outlineLevel="1" x14ac:dyDescent="0.25">
      <c r="B7" s="53" t="s">
        <v>4</v>
      </c>
      <c r="C7" s="54">
        <v>6350.43</v>
      </c>
      <c r="D7" s="32" t="s">
        <v>163</v>
      </c>
      <c r="E7" s="51" t="s">
        <v>164</v>
      </c>
    </row>
    <row r="8" spans="2:5" ht="53.25" customHeight="1" outlineLevel="1" x14ac:dyDescent="0.25">
      <c r="B8" s="3" t="s">
        <v>5</v>
      </c>
      <c r="C8" s="54">
        <v>166434.53</v>
      </c>
      <c r="D8" s="52" t="s">
        <v>165</v>
      </c>
      <c r="E8" s="50" t="s">
        <v>166</v>
      </c>
    </row>
    <row r="9" spans="2:5" ht="53.25" customHeight="1" outlineLevel="1" x14ac:dyDescent="0.25">
      <c r="B9" s="3" t="s">
        <v>6</v>
      </c>
      <c r="C9" s="54">
        <v>-29219.49</v>
      </c>
      <c r="D9" s="32" t="s">
        <v>171</v>
      </c>
      <c r="E9" s="50" t="s">
        <v>172</v>
      </c>
    </row>
    <row r="10" spans="2:5" ht="53.25" customHeight="1" x14ac:dyDescent="0.25">
      <c r="B10" s="3" t="s">
        <v>7</v>
      </c>
      <c r="C10" s="54">
        <v>21576.91</v>
      </c>
      <c r="D10" s="32" t="s">
        <v>167</v>
      </c>
      <c r="E10" s="50" t="s">
        <v>168</v>
      </c>
    </row>
    <row r="11" spans="2:5" ht="45.75" customHeight="1" outlineLevel="1" x14ac:dyDescent="0.25">
      <c r="B11" s="3" t="s">
        <v>8</v>
      </c>
      <c r="C11" s="54">
        <v>50447.090000000004</v>
      </c>
      <c r="D11" s="32" t="s">
        <v>169</v>
      </c>
      <c r="E11" s="50" t="s">
        <v>170</v>
      </c>
    </row>
    <row r="12" spans="2:5" ht="53.25" customHeight="1" outlineLevel="1" x14ac:dyDescent="0.25">
      <c r="B12" s="3" t="s">
        <v>9</v>
      </c>
      <c r="C12" s="54">
        <v>13228.56</v>
      </c>
      <c r="D12" s="31" t="s">
        <v>176</v>
      </c>
      <c r="E12" s="50" t="s">
        <v>177</v>
      </c>
    </row>
    <row r="13" spans="2:5" ht="54.75" customHeight="1" outlineLevel="1" x14ac:dyDescent="0.25">
      <c r="B13" s="53" t="s">
        <v>10</v>
      </c>
      <c r="C13" s="54">
        <v>236905.64</v>
      </c>
      <c r="D13" s="32" t="s">
        <v>179</v>
      </c>
      <c r="E13" s="50" t="s">
        <v>180</v>
      </c>
    </row>
    <row r="14" spans="2:5" ht="23.25" customHeight="1" x14ac:dyDescent="0.25">
      <c r="B14" s="2" t="s">
        <v>183</v>
      </c>
      <c r="C14" s="39">
        <f>SUM(C3:C13)</f>
        <v>958627.99900000007</v>
      </c>
      <c r="D14" s="40" t="s">
        <v>14</v>
      </c>
      <c r="E14" s="48" t="s">
        <v>14</v>
      </c>
    </row>
    <row r="15" spans="2:5" x14ac:dyDescent="0.25">
      <c r="B15" s="43"/>
      <c r="C15" s="44"/>
      <c r="D15" s="44"/>
      <c r="E15" s="49"/>
    </row>
    <row r="16" spans="2:5" x14ac:dyDescent="0.25">
      <c r="B16" s="43"/>
      <c r="C16" s="45"/>
      <c r="D16" s="44"/>
      <c r="E16" s="49"/>
    </row>
    <row r="17" spans="2:5" x14ac:dyDescent="0.25">
      <c r="B17" s="43"/>
      <c r="C17" s="44"/>
      <c r="D17" s="44"/>
      <c r="E17" s="49"/>
    </row>
    <row r="18" spans="2:5" x14ac:dyDescent="0.25">
      <c r="B18" s="43"/>
      <c r="C18" s="44"/>
      <c r="D18" s="44"/>
      <c r="E18" s="49"/>
    </row>
    <row r="19" spans="2:5" x14ac:dyDescent="0.25">
      <c r="B19" s="43"/>
      <c r="C19" s="44"/>
      <c r="D19" s="44"/>
      <c r="E19" s="49"/>
    </row>
    <row r="20" spans="2:5" x14ac:dyDescent="0.25">
      <c r="B20" s="43"/>
      <c r="C20" s="44"/>
      <c r="D20" s="44"/>
      <c r="E20" s="49"/>
    </row>
    <row r="21" spans="2:5" x14ac:dyDescent="0.25">
      <c r="B21" s="43"/>
      <c r="C21" s="44"/>
      <c r="D21" s="44"/>
      <c r="E21" s="49"/>
    </row>
    <row r="22" spans="2:5" x14ac:dyDescent="0.25">
      <c r="B22" s="43"/>
      <c r="C22" s="44"/>
      <c r="D22" s="44"/>
      <c r="E22" s="49"/>
    </row>
  </sheetData>
  <mergeCells count="1">
    <mergeCell ref="C1:D1"/>
  </mergeCells>
  <hyperlinks>
    <hyperlink ref="E11" r:id="rId1" display="https://kt.tmbreg.ru/files/npa/electro/2022/115-E.pdf"/>
    <hyperlink ref="E4" r:id="rId2" display="https://tarif32.ru/files/orders/tp/2022/35_4.pdf"/>
    <hyperlink ref="E8" r:id="rId3" display="https://energy48.ru/usr/all/resolution/2022/54/54_24.pdf"/>
    <hyperlink ref="E7" r:id="rId4" display="https://tarifkursk.ru/upload/iblock/e37/_-_-85-_-28.11.2022.pdf_x000a_"/>
    <hyperlink ref="E10" r:id="rId5" display="https://rek.admin-smolensk.ru/files/449/post_2022_0098.pdf"/>
    <hyperlink ref="E9" r:id="rId6" display="https://orel-region.ru/sendfile.php?id=38459"/>
    <hyperlink ref="E5" r:id="rId7" display="https://pravo.govvrn.ru/?q=node/27954"/>
    <hyperlink ref="E6" r:id="rId8" display="http://pravo.adm44.ru/docsp/29/7614-doc.pdf"/>
    <hyperlink ref="E12" r:id="rId9" display="http://publication.pravo.gov.ru/Document/View/6901202211290083"/>
    <hyperlink ref="E13" r:id="rId10" display="http://publication.pravo.gov.ru/File/GetFile/7601202211300006?type=pdf"/>
    <hyperlink ref="E3" r:id="rId11" display="https://belregion.ru/upload/iblock/c09/ncw0naa7ry2mluacs5xa729wfxxqcwmz/Приказ № 36-3 от 17.11.2022.pdf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2025-12-18T08:32:30Z</dcterms:modified>
</cp:coreProperties>
</file>