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8760"/>
  </bookViews>
  <sheets>
    <sheet name="табл. 1.6" sheetId="1" r:id="rId1"/>
  </sheets>
  <externalReferences>
    <externalReference r:id="rId2"/>
  </externalReferences>
  <definedNames>
    <definedName name="list2">#REF!</definedName>
    <definedName name="_xlnm.Print_Area" localSheetId="0">'табл. 1.6'!$A$1:$P$94</definedName>
  </definedNames>
  <calcPr calcId="145621"/>
</workbook>
</file>

<file path=xl/calcChain.xml><?xml version="1.0" encoding="utf-8"?>
<calcChain xmlns="http://schemas.openxmlformats.org/spreadsheetml/2006/main">
  <c r="K84" i="1" l="1"/>
  <c r="J84" i="1" s="1"/>
  <c r="E84" i="1"/>
  <c r="D84" i="1"/>
  <c r="K83" i="1"/>
  <c r="J83" i="1"/>
  <c r="E83" i="1"/>
  <c r="D83" i="1"/>
  <c r="K82" i="1"/>
  <c r="J82" i="1"/>
  <c r="E82" i="1"/>
  <c r="D82" i="1"/>
  <c r="D81" i="1"/>
  <c r="D80" i="1"/>
  <c r="J78" i="1"/>
  <c r="D78" i="1"/>
  <c r="K67" i="1"/>
  <c r="H67" i="1"/>
  <c r="E67" i="1"/>
  <c r="D67" i="1"/>
  <c r="N65" i="1"/>
  <c r="K65" i="1"/>
  <c r="N64" i="1"/>
  <c r="K64" i="1"/>
  <c r="J62" i="1"/>
  <c r="H64" i="1"/>
  <c r="E64" i="1"/>
  <c r="O62" i="1"/>
  <c r="I62" i="1"/>
  <c r="G62" i="1"/>
  <c r="F62" i="1"/>
  <c r="N61" i="1"/>
  <c r="H61" i="1"/>
  <c r="E61" i="1" s="1"/>
  <c r="N60" i="1"/>
  <c r="K60" i="1"/>
  <c r="N59" i="1"/>
  <c r="K59" i="1"/>
  <c r="N55" i="1"/>
  <c r="K55" i="1"/>
  <c r="J55" i="1"/>
  <c r="E55" i="1"/>
  <c r="D55" i="1"/>
  <c r="H54" i="1"/>
  <c r="E54" i="1"/>
  <c r="D54" i="1"/>
  <c r="H53" i="1"/>
  <c r="E53" i="1"/>
  <c r="D53" i="1" s="1"/>
  <c r="N52" i="1"/>
  <c r="K52" i="1"/>
  <c r="J52" i="1"/>
  <c r="O51" i="1"/>
  <c r="M51" i="1"/>
  <c r="I51" i="1"/>
  <c r="G51" i="1"/>
  <c r="N49" i="1"/>
  <c r="K49" i="1"/>
  <c r="N48" i="1"/>
  <c r="K48" i="1"/>
  <c r="N47" i="1"/>
  <c r="K47" i="1"/>
  <c r="N46" i="1"/>
  <c r="N45" i="1" s="1"/>
  <c r="K46" i="1"/>
  <c r="E46" i="1"/>
  <c r="O45" i="1"/>
  <c r="M45" i="1"/>
  <c r="L45" i="1"/>
  <c r="K45" i="1"/>
  <c r="I45" i="1"/>
  <c r="G45" i="1"/>
  <c r="F45" i="1"/>
  <c r="D45" i="1"/>
  <c r="N44" i="1"/>
  <c r="N43" i="1"/>
  <c r="K43" i="1"/>
  <c r="K42" i="1"/>
  <c r="N42" i="1"/>
  <c r="N41" i="1"/>
  <c r="K41" i="1"/>
  <c r="J41" i="1" s="1"/>
  <c r="O39" i="1"/>
  <c r="N40" i="1"/>
  <c r="M39" i="1"/>
  <c r="L39" i="1"/>
  <c r="N39" i="1" s="1"/>
  <c r="I39" i="1"/>
  <c r="F39" i="1"/>
  <c r="K38" i="1"/>
  <c r="N38" i="1"/>
  <c r="N37" i="1"/>
  <c r="K37" i="1"/>
  <c r="J37" i="1" s="1"/>
  <c r="N36" i="1"/>
  <c r="N35" i="1"/>
  <c r="K35" i="1"/>
  <c r="I35" i="1"/>
  <c r="F35" i="1"/>
  <c r="N34" i="1"/>
  <c r="N33" i="1"/>
  <c r="K33" i="1"/>
  <c r="E33" i="1"/>
  <c r="H33" i="1"/>
  <c r="K32" i="1"/>
  <c r="E32" i="1"/>
  <c r="N31" i="1"/>
  <c r="H31" i="1"/>
  <c r="E31" i="1"/>
  <c r="M30" i="1"/>
  <c r="J30" i="1"/>
  <c r="I30" i="1"/>
  <c r="F30" i="1"/>
  <c r="N29" i="1"/>
  <c r="H29" i="1"/>
  <c r="E29" i="1"/>
  <c r="N28" i="1"/>
  <c r="K28" i="1"/>
  <c r="H28" i="1"/>
  <c r="E28" i="1"/>
  <c r="D28" i="1" s="1"/>
  <c r="N27" i="1"/>
  <c r="K27" i="1"/>
  <c r="H27" i="1"/>
  <c r="E27" i="1"/>
  <c r="D27" i="1" s="1"/>
  <c r="K26" i="1"/>
  <c r="H26" i="1"/>
  <c r="E26" i="1"/>
  <c r="D26" i="1" s="1"/>
  <c r="K25" i="1"/>
  <c r="H25" i="1"/>
  <c r="E25" i="1"/>
  <c r="D25" i="1" s="1"/>
  <c r="K24" i="1"/>
  <c r="H24" i="1"/>
  <c r="E24" i="1"/>
  <c r="M22" i="1"/>
  <c r="E23" i="1"/>
  <c r="H23" i="1"/>
  <c r="H22" i="1" s="1"/>
  <c r="L22" i="1"/>
  <c r="J22" i="1"/>
  <c r="G22" i="1"/>
  <c r="F22" i="1"/>
  <c r="D22" i="1"/>
  <c r="K39" i="1" l="1"/>
  <c r="H30" i="1"/>
  <c r="J38" i="1"/>
  <c r="J42" i="1"/>
  <c r="E22" i="1"/>
  <c r="E30" i="1"/>
  <c r="E37" i="1"/>
  <c r="D37" i="1" s="1"/>
  <c r="H37" i="1"/>
  <c r="H50" i="1"/>
  <c r="N23" i="1"/>
  <c r="N24" i="1"/>
  <c r="J25" i="1"/>
  <c r="N25" i="1"/>
  <c r="J26" i="1"/>
  <c r="N26" i="1"/>
  <c r="J27" i="1"/>
  <c r="J28" i="1"/>
  <c r="K29" i="1"/>
  <c r="O30" i="1"/>
  <c r="H32" i="1"/>
  <c r="N32" i="1"/>
  <c r="K34" i="1"/>
  <c r="G35" i="1"/>
  <c r="K36" i="1"/>
  <c r="E38" i="1"/>
  <c r="D38" i="1" s="1"/>
  <c r="H38" i="1"/>
  <c r="K40" i="1"/>
  <c r="E42" i="1"/>
  <c r="D42" i="1" s="1"/>
  <c r="H42" i="1"/>
  <c r="K44" i="1"/>
  <c r="K53" i="1"/>
  <c r="N53" i="1"/>
  <c r="L51" i="1"/>
  <c r="J67" i="1"/>
  <c r="E41" i="1"/>
  <c r="D41" i="1" s="1"/>
  <c r="H41" i="1"/>
  <c r="F21" i="1"/>
  <c r="O22" i="1"/>
  <c r="K23" i="1"/>
  <c r="G30" i="1"/>
  <c r="E34" i="1"/>
  <c r="H34" i="1"/>
  <c r="G39" i="1"/>
  <c r="E44" i="1"/>
  <c r="H44" i="1"/>
  <c r="I22" i="1"/>
  <c r="D30" i="1"/>
  <c r="L30" i="1"/>
  <c r="K31" i="1"/>
  <c r="E36" i="1"/>
  <c r="D36" i="1" s="1"/>
  <c r="H36" i="1"/>
  <c r="E40" i="1"/>
  <c r="D40" i="1" s="1"/>
  <c r="H40" i="1"/>
  <c r="E43" i="1"/>
  <c r="H43" i="1"/>
  <c r="E52" i="1"/>
  <c r="F51" i="1"/>
  <c r="K63" i="1"/>
  <c r="N63" i="1"/>
  <c r="L62" i="1"/>
  <c r="H52" i="1"/>
  <c r="D62" i="1"/>
  <c r="E65" i="1"/>
  <c r="H65" i="1"/>
  <c r="H66" i="1"/>
  <c r="E66" i="1"/>
  <c r="H56" i="1"/>
  <c r="E56" i="1"/>
  <c r="D56" i="1" s="1"/>
  <c r="E60" i="1"/>
  <c r="H60" i="1"/>
  <c r="H63" i="1"/>
  <c r="H62" i="1" s="1"/>
  <c r="E63" i="1"/>
  <c r="J45" i="1"/>
  <c r="H46" i="1"/>
  <c r="H45" i="1" s="1"/>
  <c r="E47" i="1"/>
  <c r="E45" i="1" s="1"/>
  <c r="H47" i="1"/>
  <c r="E48" i="1"/>
  <c r="H48" i="1"/>
  <c r="E49" i="1"/>
  <c r="H49" i="1"/>
  <c r="K54" i="1"/>
  <c r="N54" i="1"/>
  <c r="K56" i="1"/>
  <c r="N56" i="1"/>
  <c r="K57" i="1"/>
  <c r="N57" i="1"/>
  <c r="E59" i="1"/>
  <c r="H59" i="1"/>
  <c r="K66" i="1"/>
  <c r="N66" i="1"/>
  <c r="H55" i="1"/>
  <c r="M62" i="1"/>
  <c r="N67" i="1"/>
  <c r="J54" i="1" l="1"/>
  <c r="N50" i="1"/>
  <c r="H51" i="1"/>
  <c r="N62" i="1"/>
  <c r="E57" i="1"/>
  <c r="H57" i="1"/>
  <c r="E51" i="1"/>
  <c r="D52" i="1"/>
  <c r="D21" i="1"/>
  <c r="E39" i="1"/>
  <c r="D39" i="1" s="1"/>
  <c r="H39" i="1"/>
  <c r="G21" i="1"/>
  <c r="K51" i="1"/>
  <c r="J53" i="1"/>
  <c r="J36" i="1"/>
  <c r="N22" i="1"/>
  <c r="L21" i="1"/>
  <c r="E50" i="1"/>
  <c r="E21" i="1" s="1"/>
  <c r="I21" i="1"/>
  <c r="K22" i="1"/>
  <c r="J40" i="1"/>
  <c r="E35" i="1"/>
  <c r="H35" i="1"/>
  <c r="H21" i="1" s="1"/>
  <c r="N30" i="1"/>
  <c r="J39" i="1"/>
  <c r="J56" i="1"/>
  <c r="J21" i="1"/>
  <c r="E62" i="1"/>
  <c r="K62" i="1"/>
  <c r="K30" i="1"/>
  <c r="O21" i="1"/>
  <c r="N51" i="1"/>
  <c r="M21" i="1"/>
  <c r="N21" i="1" l="1"/>
  <c r="D51" i="1"/>
  <c r="J51" i="1"/>
  <c r="K50" i="1"/>
  <c r="K21" i="1" l="1"/>
</calcChain>
</file>

<file path=xl/comments1.xml><?xml version="1.0" encoding="utf-8"?>
<comments xmlns="http://schemas.openxmlformats.org/spreadsheetml/2006/main">
  <authors>
    <author>Шиянова Анна Викторовна</author>
    <author>shiyanova.av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  <comment ref="E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  <comment ref="K61" authorId="1">
      <text>
        <r>
          <rPr>
            <b/>
            <sz val="8"/>
            <color indexed="81"/>
            <rFont val="Tahoma"/>
            <family val="2"/>
            <charset val="204"/>
          </rPr>
          <t>shiyanova.av:</t>
        </r>
        <r>
          <rPr>
            <sz val="8"/>
            <color indexed="81"/>
            <rFont val="Tahoma"/>
            <family val="2"/>
            <charset val="204"/>
          </rPr>
          <t xml:space="preserve">
должны отличаться на ИА (по методике)</t>
        </r>
      </text>
    </comment>
  </commentList>
</comments>
</file>

<file path=xl/sharedStrings.xml><?xml version="1.0" encoding="utf-8"?>
<sst xmlns="http://schemas.openxmlformats.org/spreadsheetml/2006/main" count="269" uniqueCount="137">
  <si>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</si>
  <si>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</si>
  <si>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</si>
  <si>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</si>
  <si>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</si>
  <si>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</si>
  <si>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</si>
  <si>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</si>
  <si>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</si>
  <si>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</si>
  <si>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</si>
  <si>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ПАО "МРСК Центра"</t>
  </si>
  <si>
    <t>Отчетный период:</t>
  </si>
  <si>
    <t>9 месяцев 2016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</si>
  <si>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</si>
  <si>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</si>
  <si>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</si>
  <si>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</si>
  <si>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</si>
  <si>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</si>
  <si>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</si>
  <si>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</si>
  <si>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</si>
  <si>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</si>
  <si>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</si>
  <si>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</si>
  <si>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</si>
  <si>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</si>
  <si>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</si>
  <si>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</si>
  <si>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</si>
  <si>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</si>
  <si>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</si>
  <si>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По итогам 2015 г. коммерческие расходы учитываются в составе себестоимости по видам деятельности. Также в составе прочих видов деят-ти в 2015 г. выделялись прочие расходы (вкл. %  к  уплате), относимые на сбыт. По итогам 2015 г. подразделения сбытов отсутствуют. Отчет в части 2015 г. скорректирован в соответствии с действующей методологией бухгалтерского учета.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</si>
  <si>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</si>
  <si>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</si>
  <si>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</si>
  <si>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</si>
  <si>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</si>
  <si>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</si>
  <si>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</si>
  <si>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</si>
  <si>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</si>
  <si>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</si>
  <si>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</si>
  <si>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</si>
  <si>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</si>
  <si>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</si>
  <si>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</si>
  <si>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</si>
  <si>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</si>
  <si>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</si>
  <si>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</si>
  <si>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</si>
  <si>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</si>
  <si>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</si>
  <si>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</si>
  <si>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</si>
  <si>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</si>
  <si>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</si>
  <si>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</si>
  <si>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</si>
  <si>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</si>
  <si>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</si>
  <si>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</si>
  <si>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</si>
  <si>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</si>
  <si>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</si>
  <si>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</si>
  <si>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</si>
  <si>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</si>
  <si>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</si>
  <si>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</si>
  <si>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</si>
  <si>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</si>
  <si>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</si>
  <si>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</si>
  <si>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</si>
  <si>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</si>
  <si>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</si>
  <si>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</si>
  <si>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</si>
  <si>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</si>
  <si>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</si>
  <si>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</si>
  <si>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</si>
  <si>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</si>
  <si>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</si>
  <si>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</si>
  <si>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</si>
  <si>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</si>
  <si>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</si>
  <si>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</si>
  <si>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Расходы по субъекту - ПАО МРСК Центра, включая уплату налога в бюджеты субъектов РФ (в соотв. с расположение обособленных структурных ед. ПАО) + уплату в федеральный бюджет.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</si>
  <si>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</si>
  <si>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</si>
  <si>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</si>
  <si>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</si>
  <si>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</si>
  <si>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</si>
  <si>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</si>
  <si>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</si>
  <si>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</si>
  <si>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</si>
  <si>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</si>
  <si>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</si>
  <si>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</si>
  <si>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</si>
  <si>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</si>
  <si>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r>
      <t>_____</t>
    </r>
    <r>
      <rPr>
        <b/>
        <sz val="8"/>
        <rFont val="Times New Roman"/>
        <family val="1"/>
        <charset val="204"/>
      </rPr>
      <t>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Полное наименование видов деятельности:</t>
    </r>
  </si>
  <si>
    <r>
      <t>_______</t>
    </r>
    <r>
      <rPr>
        <sz val="8"/>
        <rFont val="Times New Roman"/>
        <family val="1"/>
        <charset val="204"/>
      </rPr>
      <t>гр. 6, 12 - оказание услуг по передаче электрической энергии (мощности) по единой национальной (общероссийской) электрической сети;</t>
    </r>
  </si>
  <si>
    <r>
      <t>_______</t>
    </r>
    <r>
      <rPr>
        <sz val="8"/>
        <rFont val="Times New Roman"/>
        <family val="1"/>
        <charset val="204"/>
      </rPr>
      <t>гр. 7, 13 - оказание услуг по технологическому присоединению к электрическим сетям.</t>
    </r>
  </si>
  <si>
    <r>
      <t>____</t>
    </r>
    <r>
      <rPr>
        <b/>
        <sz val="8"/>
        <rFont val="Times New Roman"/>
        <family val="1"/>
        <charset val="204"/>
      </rPr>
      <t>**</t>
    </r>
    <r>
      <rPr>
        <b/>
        <sz val="8"/>
        <color indexed="9"/>
        <rFont val="Times New Roman"/>
        <family val="1"/>
        <charset val="204"/>
      </rPr>
      <t>_</t>
    </r>
    <r>
      <rPr>
        <b/>
        <sz val="8"/>
        <rFont val="Times New Roman"/>
        <family val="1"/>
        <charset val="204"/>
      </rPr>
      <t>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  </r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</si>
  <si>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</si>
  <si>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</si>
  <si>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</si>
  <si>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</si>
  <si>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</si>
  <si>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</si>
  <si>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</si>
  <si>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</si>
  <si>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</si>
  <si>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</si>
  <si>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</si>
  <si>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централизованно привлеченные кредиты распределяются по принципам:
•  в отношении финансирования текущей деятельности – по кассовому разрыву на дату привлечения кредитов;
• в отношении финансирования объектов инвестиционной программы - в соответствии с объемами, предусмотренными бизнес-планом Общества, и согласованными с профильным департаментом ИА (департамент инвестиций)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</si>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</sst>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7" fillId="0" borderId="0"/>
    <xf numFmtId="0" fontId="2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9" fontId="15" fillId="0" borderId="0" applyFill="0" applyBorder="0" applyAlignment="0" applyProtection="0"/>
    <xf numFmtId="0" fontId="18" fillId="0" borderId="0"/>
    <xf numFmtId="0" fontId="15" fillId="0" borderId="0"/>
    <xf numFmtId="164" fontId="15" fillId="0" borderId="0" applyFill="0" applyBorder="0" applyAlignment="0" applyProtection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165" fontId="15" fillId="0" borderId="0" applyFill="0" applyBorder="0" applyAlignment="0" applyProtection="0"/>
  </cellStyleXfs>
  <cellXfs count="85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3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2" borderId="6" xfId="1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left"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2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2"/>
    </xf>
    <xf numFmtId="0" fontId="4" fillId="0" borderId="3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3" fontId="4" fillId="2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vertical="center" wrapText="1" indent="4"/>
    </xf>
    <xf numFmtId="0" fontId="4" fillId="0" borderId="3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Fill="1" applyBorder="1" applyAlignment="1">
      <alignment horizontal="left" vertical="center" wrapText="1" indent="1"/>
    </xf>
    <xf numFmtId="0" fontId="4" fillId="0" borderId="6" xfId="1" applyNumberFormat="1" applyFont="1" applyFill="1" applyBorder="1" applyAlignment="1">
      <alignment horizontal="left" vertical="center" wrapText="1" indent="3"/>
    </xf>
    <xf numFmtId="0" fontId="4" fillId="2" borderId="6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left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6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0" fontId="5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9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top"/>
    </xf>
    <xf numFmtId="0" fontId="3" fillId="0" borderId="6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0" borderId="6" xfId="1" applyNumberFormat="1" applyFont="1" applyFill="1" applyBorder="1" applyAlignment="1">
      <alignment horizontal="left" wrapText="1" indent="1"/>
    </xf>
    <xf numFmtId="0" fontId="4" fillId="0" borderId="4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>
      <alignment horizontal="left" wrapText="1"/>
    </xf>
    <xf numFmtId="0" fontId="4" fillId="0" borderId="4" xfId="2" applyNumberFormat="1" applyFont="1" applyBorder="1" applyAlignment="1">
      <alignment horizontal="left" vertical="center" wrapText="1"/>
    </xf>
    <xf numFmtId="0" fontId="4" fillId="0" borderId="4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0" fontId="10" fillId="4" borderId="6" xfId="1" applyNumberFormat="1" applyFont="1" applyFill="1" applyBorder="1" applyAlignment="1">
      <alignment horizontal="left" vertical="center" wrapText="1"/>
    </xf>
    <xf numFmtId="0" fontId="10" fillId="0" borderId="0" xfId="1" applyNumberFormat="1" applyFont="1" applyBorder="1" applyAlignment="1">
      <alignment horizontal="left"/>
    </xf>
    <xf numFmtId="3" fontId="10" fillId="0" borderId="0" xfId="1" applyNumberFormat="1" applyFont="1" applyBorder="1" applyAlignment="1">
      <alignment horizontal="left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6%20&#1075;&#1086;&#1076;/_3%20&#1082;&#1074;&#1072;&#1088;&#1090;&#1072;&#1083;/&#1058;&#1072;&#1073;&#1083;%201.3%20-%201.6%20&#1088;&#1072;&#1073;&#1086;&#1095;&#1080;&#1081;%20&#1074;&#1072;&#1088;&#1080;&#1072;&#1085;&#1090;_3%20&#1082;&#1074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"/>
      <sheetName val="табл. 1.6"/>
      <sheetName val="Ф1"/>
      <sheetName val="Ф2"/>
      <sheetName val="Ф 5.11"/>
      <sheetName val="БДР  после распр"/>
      <sheetName val="БДР  до распр для строк 400-500"/>
      <sheetName val="БДР 2015 после распр +44 сч"/>
      <sheetName val="БДР 2011"/>
      <sheetName val="Бух спр 2011"/>
      <sheetName val="2015 до расп для строк 400 500"/>
      <sheetName val="прочие дох расх сбы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106"/>
  <sheetViews>
    <sheetView tabSelected="1" view="pageBreakPreview" topLeftCell="A13" zoomScale="70" zoomScaleSheetLayoutView="70" workbookViewId="0">
      <pane xSplit="3" ySplit="8" topLeftCell="D69" activePane="bottomRight" state="frozen"/>
      <selection activeCell="A13" sqref="A13"/>
      <selection pane="topRight" activeCell="D13" sqref="D13"/>
      <selection pane="bottomLeft" activeCell="A21" sqref="A21"/>
      <selection pane="bottomRight" activeCell="L17" sqref="L17"/>
    </sheetView>
  </sheetViews>
  <sheetFormatPr defaultColWidth="0.85546875" defaultRowHeight="12.75" x14ac:dyDescent="0.2"/>
  <cols>
    <col min="1" max="1" width="47.140625" style="4" customWidth="1"/>
    <col min="2" max="2" width="13" style="4" customWidth="1"/>
    <col min="3" max="3" width="8.5703125" style="4" customWidth="1"/>
    <col min="4" max="4" width="15.28515625" style="4" customWidth="1"/>
    <col min="5" max="5" width="17.140625" style="4" customWidth="1"/>
    <col min="6" max="6" width="13.85546875" style="4" customWidth="1"/>
    <col min="7" max="7" width="14.140625" style="4" customWidth="1"/>
    <col min="8" max="8" width="15" style="4" customWidth="1"/>
    <col min="9" max="9" width="13.28515625" style="4" customWidth="1"/>
    <col min="10" max="10" width="15.5703125" style="4" customWidth="1"/>
    <col min="11" max="11" width="14.85546875" style="4" customWidth="1"/>
    <col min="12" max="12" width="15.5703125" style="4" customWidth="1"/>
    <col min="13" max="14" width="13.85546875" style="4" customWidth="1"/>
    <col min="15" max="15" width="12.5703125" style="4" customWidth="1"/>
    <col min="16" max="16" width="60.28515625" style="4" customWidth="1"/>
    <col min="17" max="17" width="11.42578125" style="4" customWidth="1"/>
    <col min="18" max="18" width="10" style="4" customWidth="1"/>
    <col min="19" max="19" width="10.5703125" style="4" customWidth="1"/>
    <col min="20" max="20" width="14" style="4" customWidth="1"/>
    <col min="21" max="21" width="9.85546875" style="4" bestFit="1" customWidth="1"/>
    <col min="22" max="22" width="11.7109375" style="4" bestFit="1" customWidth="1"/>
    <col min="23" max="23" width="9.7109375" style="4" bestFit="1" customWidth="1"/>
    <col min="24" max="24" width="8.5703125" style="4" bestFit="1" customWidth="1"/>
    <col min="25" max="256" width="0.85546875" style="4"/>
    <col min="257" max="257" width="47.140625" style="4" customWidth="1"/>
    <col min="258" max="258" width="13" style="4" customWidth="1"/>
    <col min="259" max="259" width="8.5703125" style="4" customWidth="1"/>
    <col min="260" max="260" width="13.7109375" style="4" customWidth="1"/>
    <col min="261" max="261" width="17.140625" style="4" customWidth="1"/>
    <col min="262" max="262" width="13.85546875" style="4" customWidth="1"/>
    <col min="263" max="263" width="13.140625" style="4" customWidth="1"/>
    <col min="264" max="264" width="15" style="4" customWidth="1"/>
    <col min="265" max="265" width="11.140625" style="4" customWidth="1"/>
    <col min="266" max="266" width="15.5703125" style="4" customWidth="1"/>
    <col min="267" max="267" width="12.7109375" style="4" customWidth="1"/>
    <col min="268" max="268" width="15.5703125" style="4" customWidth="1"/>
    <col min="269" max="270" width="13.85546875" style="4" customWidth="1"/>
    <col min="271" max="271" width="12.5703125" style="4" customWidth="1"/>
    <col min="272" max="272" width="26.140625" style="4" customWidth="1"/>
    <col min="273" max="512" width="0.85546875" style="4"/>
    <col min="513" max="513" width="47.140625" style="4" customWidth="1"/>
    <col min="514" max="514" width="13" style="4" customWidth="1"/>
    <col min="515" max="515" width="8.5703125" style="4" customWidth="1"/>
    <col min="516" max="516" width="13.7109375" style="4" customWidth="1"/>
    <col min="517" max="517" width="17.140625" style="4" customWidth="1"/>
    <col min="518" max="518" width="13.85546875" style="4" customWidth="1"/>
    <col min="519" max="519" width="13.140625" style="4" customWidth="1"/>
    <col min="520" max="520" width="15" style="4" customWidth="1"/>
    <col min="521" max="521" width="11.140625" style="4" customWidth="1"/>
    <col min="522" max="522" width="15.5703125" style="4" customWidth="1"/>
    <col min="523" max="523" width="12.7109375" style="4" customWidth="1"/>
    <col min="524" max="524" width="15.5703125" style="4" customWidth="1"/>
    <col min="525" max="526" width="13.85546875" style="4" customWidth="1"/>
    <col min="527" max="527" width="12.5703125" style="4" customWidth="1"/>
    <col min="528" max="528" width="26.140625" style="4" customWidth="1"/>
    <col min="529" max="768" width="0.85546875" style="4"/>
    <col min="769" max="769" width="47.140625" style="4" customWidth="1"/>
    <col min="770" max="770" width="13" style="4" customWidth="1"/>
    <col min="771" max="771" width="8.5703125" style="4" customWidth="1"/>
    <col min="772" max="772" width="13.7109375" style="4" customWidth="1"/>
    <col min="773" max="773" width="17.140625" style="4" customWidth="1"/>
    <col min="774" max="774" width="13.85546875" style="4" customWidth="1"/>
    <col min="775" max="775" width="13.140625" style="4" customWidth="1"/>
    <col min="776" max="776" width="15" style="4" customWidth="1"/>
    <col min="777" max="777" width="11.140625" style="4" customWidth="1"/>
    <col min="778" max="778" width="15.5703125" style="4" customWidth="1"/>
    <col min="779" max="779" width="12.7109375" style="4" customWidth="1"/>
    <col min="780" max="780" width="15.5703125" style="4" customWidth="1"/>
    <col min="781" max="782" width="13.85546875" style="4" customWidth="1"/>
    <col min="783" max="783" width="12.5703125" style="4" customWidth="1"/>
    <col min="784" max="784" width="26.140625" style="4" customWidth="1"/>
    <col min="785" max="1024" width="0.85546875" style="4"/>
    <col min="1025" max="1025" width="47.140625" style="4" customWidth="1"/>
    <col min="1026" max="1026" width="13" style="4" customWidth="1"/>
    <col min="1027" max="1027" width="8.5703125" style="4" customWidth="1"/>
    <col min="1028" max="1028" width="13.7109375" style="4" customWidth="1"/>
    <col min="1029" max="1029" width="17.140625" style="4" customWidth="1"/>
    <col min="1030" max="1030" width="13.85546875" style="4" customWidth="1"/>
    <col min="1031" max="1031" width="13.140625" style="4" customWidth="1"/>
    <col min="1032" max="1032" width="15" style="4" customWidth="1"/>
    <col min="1033" max="1033" width="11.140625" style="4" customWidth="1"/>
    <col min="1034" max="1034" width="15.5703125" style="4" customWidth="1"/>
    <col min="1035" max="1035" width="12.7109375" style="4" customWidth="1"/>
    <col min="1036" max="1036" width="15.5703125" style="4" customWidth="1"/>
    <col min="1037" max="1038" width="13.85546875" style="4" customWidth="1"/>
    <col min="1039" max="1039" width="12.5703125" style="4" customWidth="1"/>
    <col min="1040" max="1040" width="26.140625" style="4" customWidth="1"/>
    <col min="1041" max="1280" width="0.85546875" style="4"/>
    <col min="1281" max="1281" width="47.140625" style="4" customWidth="1"/>
    <col min="1282" max="1282" width="13" style="4" customWidth="1"/>
    <col min="1283" max="1283" width="8.5703125" style="4" customWidth="1"/>
    <col min="1284" max="1284" width="13.7109375" style="4" customWidth="1"/>
    <col min="1285" max="1285" width="17.140625" style="4" customWidth="1"/>
    <col min="1286" max="1286" width="13.85546875" style="4" customWidth="1"/>
    <col min="1287" max="1287" width="13.140625" style="4" customWidth="1"/>
    <col min="1288" max="1288" width="15" style="4" customWidth="1"/>
    <col min="1289" max="1289" width="11.140625" style="4" customWidth="1"/>
    <col min="1290" max="1290" width="15.5703125" style="4" customWidth="1"/>
    <col min="1291" max="1291" width="12.7109375" style="4" customWidth="1"/>
    <col min="1292" max="1292" width="15.5703125" style="4" customWidth="1"/>
    <col min="1293" max="1294" width="13.85546875" style="4" customWidth="1"/>
    <col min="1295" max="1295" width="12.5703125" style="4" customWidth="1"/>
    <col min="1296" max="1296" width="26.140625" style="4" customWidth="1"/>
    <col min="1297" max="1536" width="0.85546875" style="4"/>
    <col min="1537" max="1537" width="47.140625" style="4" customWidth="1"/>
    <col min="1538" max="1538" width="13" style="4" customWidth="1"/>
    <col min="1539" max="1539" width="8.5703125" style="4" customWidth="1"/>
    <col min="1540" max="1540" width="13.7109375" style="4" customWidth="1"/>
    <col min="1541" max="1541" width="17.140625" style="4" customWidth="1"/>
    <col min="1542" max="1542" width="13.85546875" style="4" customWidth="1"/>
    <col min="1543" max="1543" width="13.140625" style="4" customWidth="1"/>
    <col min="1544" max="1544" width="15" style="4" customWidth="1"/>
    <col min="1545" max="1545" width="11.140625" style="4" customWidth="1"/>
    <col min="1546" max="1546" width="15.5703125" style="4" customWidth="1"/>
    <col min="1547" max="1547" width="12.7109375" style="4" customWidth="1"/>
    <col min="1548" max="1548" width="15.5703125" style="4" customWidth="1"/>
    <col min="1549" max="1550" width="13.85546875" style="4" customWidth="1"/>
    <col min="1551" max="1551" width="12.5703125" style="4" customWidth="1"/>
    <col min="1552" max="1552" width="26.140625" style="4" customWidth="1"/>
    <col min="1553" max="1792" width="0.85546875" style="4"/>
    <col min="1793" max="1793" width="47.140625" style="4" customWidth="1"/>
    <col min="1794" max="1794" width="13" style="4" customWidth="1"/>
    <col min="1795" max="1795" width="8.5703125" style="4" customWidth="1"/>
    <col min="1796" max="1796" width="13.7109375" style="4" customWidth="1"/>
    <col min="1797" max="1797" width="17.140625" style="4" customWidth="1"/>
    <col min="1798" max="1798" width="13.85546875" style="4" customWidth="1"/>
    <col min="1799" max="1799" width="13.140625" style="4" customWidth="1"/>
    <col min="1800" max="1800" width="15" style="4" customWidth="1"/>
    <col min="1801" max="1801" width="11.140625" style="4" customWidth="1"/>
    <col min="1802" max="1802" width="15.5703125" style="4" customWidth="1"/>
    <col min="1803" max="1803" width="12.7109375" style="4" customWidth="1"/>
    <col min="1804" max="1804" width="15.5703125" style="4" customWidth="1"/>
    <col min="1805" max="1806" width="13.85546875" style="4" customWidth="1"/>
    <col min="1807" max="1807" width="12.5703125" style="4" customWidth="1"/>
    <col min="1808" max="1808" width="26.140625" style="4" customWidth="1"/>
    <col min="1809" max="2048" width="0.85546875" style="4"/>
    <col min="2049" max="2049" width="47.140625" style="4" customWidth="1"/>
    <col min="2050" max="2050" width="13" style="4" customWidth="1"/>
    <col min="2051" max="2051" width="8.5703125" style="4" customWidth="1"/>
    <col min="2052" max="2052" width="13.7109375" style="4" customWidth="1"/>
    <col min="2053" max="2053" width="17.140625" style="4" customWidth="1"/>
    <col min="2054" max="2054" width="13.85546875" style="4" customWidth="1"/>
    <col min="2055" max="2055" width="13.140625" style="4" customWidth="1"/>
    <col min="2056" max="2056" width="15" style="4" customWidth="1"/>
    <col min="2057" max="2057" width="11.140625" style="4" customWidth="1"/>
    <col min="2058" max="2058" width="15.5703125" style="4" customWidth="1"/>
    <col min="2059" max="2059" width="12.7109375" style="4" customWidth="1"/>
    <col min="2060" max="2060" width="15.5703125" style="4" customWidth="1"/>
    <col min="2061" max="2062" width="13.85546875" style="4" customWidth="1"/>
    <col min="2063" max="2063" width="12.5703125" style="4" customWidth="1"/>
    <col min="2064" max="2064" width="26.140625" style="4" customWidth="1"/>
    <col min="2065" max="2304" width="0.85546875" style="4"/>
    <col min="2305" max="2305" width="47.140625" style="4" customWidth="1"/>
    <col min="2306" max="2306" width="13" style="4" customWidth="1"/>
    <col min="2307" max="2307" width="8.5703125" style="4" customWidth="1"/>
    <col min="2308" max="2308" width="13.7109375" style="4" customWidth="1"/>
    <col min="2309" max="2309" width="17.140625" style="4" customWidth="1"/>
    <col min="2310" max="2310" width="13.85546875" style="4" customWidth="1"/>
    <col min="2311" max="2311" width="13.140625" style="4" customWidth="1"/>
    <col min="2312" max="2312" width="15" style="4" customWidth="1"/>
    <col min="2313" max="2313" width="11.140625" style="4" customWidth="1"/>
    <col min="2314" max="2314" width="15.5703125" style="4" customWidth="1"/>
    <col min="2315" max="2315" width="12.7109375" style="4" customWidth="1"/>
    <col min="2316" max="2316" width="15.5703125" style="4" customWidth="1"/>
    <col min="2317" max="2318" width="13.85546875" style="4" customWidth="1"/>
    <col min="2319" max="2319" width="12.5703125" style="4" customWidth="1"/>
    <col min="2320" max="2320" width="26.140625" style="4" customWidth="1"/>
    <col min="2321" max="2560" width="0.85546875" style="4"/>
    <col min="2561" max="2561" width="47.140625" style="4" customWidth="1"/>
    <col min="2562" max="2562" width="13" style="4" customWidth="1"/>
    <col min="2563" max="2563" width="8.5703125" style="4" customWidth="1"/>
    <col min="2564" max="2564" width="13.7109375" style="4" customWidth="1"/>
    <col min="2565" max="2565" width="17.140625" style="4" customWidth="1"/>
    <col min="2566" max="2566" width="13.85546875" style="4" customWidth="1"/>
    <col min="2567" max="2567" width="13.140625" style="4" customWidth="1"/>
    <col min="2568" max="2568" width="15" style="4" customWidth="1"/>
    <col min="2569" max="2569" width="11.140625" style="4" customWidth="1"/>
    <col min="2570" max="2570" width="15.5703125" style="4" customWidth="1"/>
    <col min="2571" max="2571" width="12.7109375" style="4" customWidth="1"/>
    <col min="2572" max="2572" width="15.5703125" style="4" customWidth="1"/>
    <col min="2573" max="2574" width="13.85546875" style="4" customWidth="1"/>
    <col min="2575" max="2575" width="12.5703125" style="4" customWidth="1"/>
    <col min="2576" max="2576" width="26.140625" style="4" customWidth="1"/>
    <col min="2577" max="2816" width="0.85546875" style="4"/>
    <col min="2817" max="2817" width="47.140625" style="4" customWidth="1"/>
    <col min="2818" max="2818" width="13" style="4" customWidth="1"/>
    <col min="2819" max="2819" width="8.5703125" style="4" customWidth="1"/>
    <col min="2820" max="2820" width="13.7109375" style="4" customWidth="1"/>
    <col min="2821" max="2821" width="17.140625" style="4" customWidth="1"/>
    <col min="2822" max="2822" width="13.85546875" style="4" customWidth="1"/>
    <col min="2823" max="2823" width="13.140625" style="4" customWidth="1"/>
    <col min="2824" max="2824" width="15" style="4" customWidth="1"/>
    <col min="2825" max="2825" width="11.140625" style="4" customWidth="1"/>
    <col min="2826" max="2826" width="15.5703125" style="4" customWidth="1"/>
    <col min="2827" max="2827" width="12.7109375" style="4" customWidth="1"/>
    <col min="2828" max="2828" width="15.5703125" style="4" customWidth="1"/>
    <col min="2829" max="2830" width="13.85546875" style="4" customWidth="1"/>
    <col min="2831" max="2831" width="12.5703125" style="4" customWidth="1"/>
    <col min="2832" max="2832" width="26.140625" style="4" customWidth="1"/>
    <col min="2833" max="3072" width="0.85546875" style="4"/>
    <col min="3073" max="3073" width="47.140625" style="4" customWidth="1"/>
    <col min="3074" max="3074" width="13" style="4" customWidth="1"/>
    <col min="3075" max="3075" width="8.5703125" style="4" customWidth="1"/>
    <col min="3076" max="3076" width="13.7109375" style="4" customWidth="1"/>
    <col min="3077" max="3077" width="17.140625" style="4" customWidth="1"/>
    <col min="3078" max="3078" width="13.85546875" style="4" customWidth="1"/>
    <col min="3079" max="3079" width="13.140625" style="4" customWidth="1"/>
    <col min="3080" max="3080" width="15" style="4" customWidth="1"/>
    <col min="3081" max="3081" width="11.140625" style="4" customWidth="1"/>
    <col min="3082" max="3082" width="15.5703125" style="4" customWidth="1"/>
    <col min="3083" max="3083" width="12.7109375" style="4" customWidth="1"/>
    <col min="3084" max="3084" width="15.5703125" style="4" customWidth="1"/>
    <col min="3085" max="3086" width="13.85546875" style="4" customWidth="1"/>
    <col min="3087" max="3087" width="12.5703125" style="4" customWidth="1"/>
    <col min="3088" max="3088" width="26.140625" style="4" customWidth="1"/>
    <col min="3089" max="3328" width="0.85546875" style="4"/>
    <col min="3329" max="3329" width="47.140625" style="4" customWidth="1"/>
    <col min="3330" max="3330" width="13" style="4" customWidth="1"/>
    <col min="3331" max="3331" width="8.5703125" style="4" customWidth="1"/>
    <col min="3332" max="3332" width="13.7109375" style="4" customWidth="1"/>
    <col min="3333" max="3333" width="17.140625" style="4" customWidth="1"/>
    <col min="3334" max="3334" width="13.85546875" style="4" customWidth="1"/>
    <col min="3335" max="3335" width="13.140625" style="4" customWidth="1"/>
    <col min="3336" max="3336" width="15" style="4" customWidth="1"/>
    <col min="3337" max="3337" width="11.140625" style="4" customWidth="1"/>
    <col min="3338" max="3338" width="15.5703125" style="4" customWidth="1"/>
    <col min="3339" max="3339" width="12.7109375" style="4" customWidth="1"/>
    <col min="3340" max="3340" width="15.5703125" style="4" customWidth="1"/>
    <col min="3341" max="3342" width="13.85546875" style="4" customWidth="1"/>
    <col min="3343" max="3343" width="12.5703125" style="4" customWidth="1"/>
    <col min="3344" max="3344" width="26.140625" style="4" customWidth="1"/>
    <col min="3345" max="3584" width="0.85546875" style="4"/>
    <col min="3585" max="3585" width="47.140625" style="4" customWidth="1"/>
    <col min="3586" max="3586" width="13" style="4" customWidth="1"/>
    <col min="3587" max="3587" width="8.5703125" style="4" customWidth="1"/>
    <col min="3588" max="3588" width="13.7109375" style="4" customWidth="1"/>
    <col min="3589" max="3589" width="17.140625" style="4" customWidth="1"/>
    <col min="3590" max="3590" width="13.85546875" style="4" customWidth="1"/>
    <col min="3591" max="3591" width="13.140625" style="4" customWidth="1"/>
    <col min="3592" max="3592" width="15" style="4" customWidth="1"/>
    <col min="3593" max="3593" width="11.140625" style="4" customWidth="1"/>
    <col min="3594" max="3594" width="15.5703125" style="4" customWidth="1"/>
    <col min="3595" max="3595" width="12.7109375" style="4" customWidth="1"/>
    <col min="3596" max="3596" width="15.5703125" style="4" customWidth="1"/>
    <col min="3597" max="3598" width="13.85546875" style="4" customWidth="1"/>
    <col min="3599" max="3599" width="12.5703125" style="4" customWidth="1"/>
    <col min="3600" max="3600" width="26.140625" style="4" customWidth="1"/>
    <col min="3601" max="3840" width="0.85546875" style="4"/>
    <col min="3841" max="3841" width="47.140625" style="4" customWidth="1"/>
    <col min="3842" max="3842" width="13" style="4" customWidth="1"/>
    <col min="3843" max="3843" width="8.5703125" style="4" customWidth="1"/>
    <col min="3844" max="3844" width="13.7109375" style="4" customWidth="1"/>
    <col min="3845" max="3845" width="17.140625" style="4" customWidth="1"/>
    <col min="3846" max="3846" width="13.85546875" style="4" customWidth="1"/>
    <col min="3847" max="3847" width="13.140625" style="4" customWidth="1"/>
    <col min="3848" max="3848" width="15" style="4" customWidth="1"/>
    <col min="3849" max="3849" width="11.140625" style="4" customWidth="1"/>
    <col min="3850" max="3850" width="15.5703125" style="4" customWidth="1"/>
    <col min="3851" max="3851" width="12.7109375" style="4" customWidth="1"/>
    <col min="3852" max="3852" width="15.5703125" style="4" customWidth="1"/>
    <col min="3853" max="3854" width="13.85546875" style="4" customWidth="1"/>
    <col min="3855" max="3855" width="12.5703125" style="4" customWidth="1"/>
    <col min="3856" max="3856" width="26.140625" style="4" customWidth="1"/>
    <col min="3857" max="4096" width="0.85546875" style="4"/>
    <col min="4097" max="4097" width="47.140625" style="4" customWidth="1"/>
    <col min="4098" max="4098" width="13" style="4" customWidth="1"/>
    <col min="4099" max="4099" width="8.5703125" style="4" customWidth="1"/>
    <col min="4100" max="4100" width="13.7109375" style="4" customWidth="1"/>
    <col min="4101" max="4101" width="17.140625" style="4" customWidth="1"/>
    <col min="4102" max="4102" width="13.85546875" style="4" customWidth="1"/>
    <col min="4103" max="4103" width="13.140625" style="4" customWidth="1"/>
    <col min="4104" max="4104" width="15" style="4" customWidth="1"/>
    <col min="4105" max="4105" width="11.140625" style="4" customWidth="1"/>
    <col min="4106" max="4106" width="15.5703125" style="4" customWidth="1"/>
    <col min="4107" max="4107" width="12.7109375" style="4" customWidth="1"/>
    <col min="4108" max="4108" width="15.5703125" style="4" customWidth="1"/>
    <col min="4109" max="4110" width="13.85546875" style="4" customWidth="1"/>
    <col min="4111" max="4111" width="12.5703125" style="4" customWidth="1"/>
    <col min="4112" max="4112" width="26.140625" style="4" customWidth="1"/>
    <col min="4113" max="4352" width="0.85546875" style="4"/>
    <col min="4353" max="4353" width="47.140625" style="4" customWidth="1"/>
    <col min="4354" max="4354" width="13" style="4" customWidth="1"/>
    <col min="4355" max="4355" width="8.5703125" style="4" customWidth="1"/>
    <col min="4356" max="4356" width="13.7109375" style="4" customWidth="1"/>
    <col min="4357" max="4357" width="17.140625" style="4" customWidth="1"/>
    <col min="4358" max="4358" width="13.85546875" style="4" customWidth="1"/>
    <col min="4359" max="4359" width="13.140625" style="4" customWidth="1"/>
    <col min="4360" max="4360" width="15" style="4" customWidth="1"/>
    <col min="4361" max="4361" width="11.140625" style="4" customWidth="1"/>
    <col min="4362" max="4362" width="15.5703125" style="4" customWidth="1"/>
    <col min="4363" max="4363" width="12.7109375" style="4" customWidth="1"/>
    <col min="4364" max="4364" width="15.5703125" style="4" customWidth="1"/>
    <col min="4365" max="4366" width="13.85546875" style="4" customWidth="1"/>
    <col min="4367" max="4367" width="12.5703125" style="4" customWidth="1"/>
    <col min="4368" max="4368" width="26.140625" style="4" customWidth="1"/>
    <col min="4369" max="4608" width="0.85546875" style="4"/>
    <col min="4609" max="4609" width="47.140625" style="4" customWidth="1"/>
    <col min="4610" max="4610" width="13" style="4" customWidth="1"/>
    <col min="4611" max="4611" width="8.5703125" style="4" customWidth="1"/>
    <col min="4612" max="4612" width="13.7109375" style="4" customWidth="1"/>
    <col min="4613" max="4613" width="17.140625" style="4" customWidth="1"/>
    <col min="4614" max="4614" width="13.85546875" style="4" customWidth="1"/>
    <col min="4615" max="4615" width="13.140625" style="4" customWidth="1"/>
    <col min="4616" max="4616" width="15" style="4" customWidth="1"/>
    <col min="4617" max="4617" width="11.140625" style="4" customWidth="1"/>
    <col min="4618" max="4618" width="15.5703125" style="4" customWidth="1"/>
    <col min="4619" max="4619" width="12.7109375" style="4" customWidth="1"/>
    <col min="4620" max="4620" width="15.5703125" style="4" customWidth="1"/>
    <col min="4621" max="4622" width="13.85546875" style="4" customWidth="1"/>
    <col min="4623" max="4623" width="12.5703125" style="4" customWidth="1"/>
    <col min="4624" max="4624" width="26.140625" style="4" customWidth="1"/>
    <col min="4625" max="4864" width="0.85546875" style="4"/>
    <col min="4865" max="4865" width="47.140625" style="4" customWidth="1"/>
    <col min="4866" max="4866" width="13" style="4" customWidth="1"/>
    <col min="4867" max="4867" width="8.5703125" style="4" customWidth="1"/>
    <col min="4868" max="4868" width="13.7109375" style="4" customWidth="1"/>
    <col min="4869" max="4869" width="17.140625" style="4" customWidth="1"/>
    <col min="4870" max="4870" width="13.85546875" style="4" customWidth="1"/>
    <col min="4871" max="4871" width="13.140625" style="4" customWidth="1"/>
    <col min="4872" max="4872" width="15" style="4" customWidth="1"/>
    <col min="4873" max="4873" width="11.140625" style="4" customWidth="1"/>
    <col min="4874" max="4874" width="15.5703125" style="4" customWidth="1"/>
    <col min="4875" max="4875" width="12.7109375" style="4" customWidth="1"/>
    <col min="4876" max="4876" width="15.5703125" style="4" customWidth="1"/>
    <col min="4877" max="4878" width="13.85546875" style="4" customWidth="1"/>
    <col min="4879" max="4879" width="12.5703125" style="4" customWidth="1"/>
    <col min="4880" max="4880" width="26.140625" style="4" customWidth="1"/>
    <col min="4881" max="5120" width="0.85546875" style="4"/>
    <col min="5121" max="5121" width="47.140625" style="4" customWidth="1"/>
    <col min="5122" max="5122" width="13" style="4" customWidth="1"/>
    <col min="5123" max="5123" width="8.5703125" style="4" customWidth="1"/>
    <col min="5124" max="5124" width="13.7109375" style="4" customWidth="1"/>
    <col min="5125" max="5125" width="17.140625" style="4" customWidth="1"/>
    <col min="5126" max="5126" width="13.85546875" style="4" customWidth="1"/>
    <col min="5127" max="5127" width="13.140625" style="4" customWidth="1"/>
    <col min="5128" max="5128" width="15" style="4" customWidth="1"/>
    <col min="5129" max="5129" width="11.140625" style="4" customWidth="1"/>
    <col min="5130" max="5130" width="15.5703125" style="4" customWidth="1"/>
    <col min="5131" max="5131" width="12.7109375" style="4" customWidth="1"/>
    <col min="5132" max="5132" width="15.5703125" style="4" customWidth="1"/>
    <col min="5133" max="5134" width="13.85546875" style="4" customWidth="1"/>
    <col min="5135" max="5135" width="12.5703125" style="4" customWidth="1"/>
    <col min="5136" max="5136" width="26.140625" style="4" customWidth="1"/>
    <col min="5137" max="5376" width="0.85546875" style="4"/>
    <col min="5377" max="5377" width="47.140625" style="4" customWidth="1"/>
    <col min="5378" max="5378" width="13" style="4" customWidth="1"/>
    <col min="5379" max="5379" width="8.5703125" style="4" customWidth="1"/>
    <col min="5380" max="5380" width="13.7109375" style="4" customWidth="1"/>
    <col min="5381" max="5381" width="17.140625" style="4" customWidth="1"/>
    <col min="5382" max="5382" width="13.85546875" style="4" customWidth="1"/>
    <col min="5383" max="5383" width="13.140625" style="4" customWidth="1"/>
    <col min="5384" max="5384" width="15" style="4" customWidth="1"/>
    <col min="5385" max="5385" width="11.140625" style="4" customWidth="1"/>
    <col min="5386" max="5386" width="15.5703125" style="4" customWidth="1"/>
    <col min="5387" max="5387" width="12.7109375" style="4" customWidth="1"/>
    <col min="5388" max="5388" width="15.5703125" style="4" customWidth="1"/>
    <col min="5389" max="5390" width="13.85546875" style="4" customWidth="1"/>
    <col min="5391" max="5391" width="12.5703125" style="4" customWidth="1"/>
    <col min="5392" max="5392" width="26.140625" style="4" customWidth="1"/>
    <col min="5393" max="5632" width="0.85546875" style="4"/>
    <col min="5633" max="5633" width="47.140625" style="4" customWidth="1"/>
    <col min="5634" max="5634" width="13" style="4" customWidth="1"/>
    <col min="5635" max="5635" width="8.5703125" style="4" customWidth="1"/>
    <col min="5636" max="5636" width="13.7109375" style="4" customWidth="1"/>
    <col min="5637" max="5637" width="17.140625" style="4" customWidth="1"/>
    <col min="5638" max="5638" width="13.85546875" style="4" customWidth="1"/>
    <col min="5639" max="5639" width="13.140625" style="4" customWidth="1"/>
    <col min="5640" max="5640" width="15" style="4" customWidth="1"/>
    <col min="5641" max="5641" width="11.140625" style="4" customWidth="1"/>
    <col min="5642" max="5642" width="15.5703125" style="4" customWidth="1"/>
    <col min="5643" max="5643" width="12.7109375" style="4" customWidth="1"/>
    <col min="5644" max="5644" width="15.5703125" style="4" customWidth="1"/>
    <col min="5645" max="5646" width="13.85546875" style="4" customWidth="1"/>
    <col min="5647" max="5647" width="12.5703125" style="4" customWidth="1"/>
    <col min="5648" max="5648" width="26.140625" style="4" customWidth="1"/>
    <col min="5649" max="5888" width="0.85546875" style="4"/>
    <col min="5889" max="5889" width="47.140625" style="4" customWidth="1"/>
    <col min="5890" max="5890" width="13" style="4" customWidth="1"/>
    <col min="5891" max="5891" width="8.5703125" style="4" customWidth="1"/>
    <col min="5892" max="5892" width="13.7109375" style="4" customWidth="1"/>
    <col min="5893" max="5893" width="17.140625" style="4" customWidth="1"/>
    <col min="5894" max="5894" width="13.85546875" style="4" customWidth="1"/>
    <col min="5895" max="5895" width="13.140625" style="4" customWidth="1"/>
    <col min="5896" max="5896" width="15" style="4" customWidth="1"/>
    <col min="5897" max="5897" width="11.140625" style="4" customWidth="1"/>
    <col min="5898" max="5898" width="15.5703125" style="4" customWidth="1"/>
    <col min="5899" max="5899" width="12.7109375" style="4" customWidth="1"/>
    <col min="5900" max="5900" width="15.5703125" style="4" customWidth="1"/>
    <col min="5901" max="5902" width="13.85546875" style="4" customWidth="1"/>
    <col min="5903" max="5903" width="12.5703125" style="4" customWidth="1"/>
    <col min="5904" max="5904" width="26.140625" style="4" customWidth="1"/>
    <col min="5905" max="6144" width="0.85546875" style="4"/>
    <col min="6145" max="6145" width="47.140625" style="4" customWidth="1"/>
    <col min="6146" max="6146" width="13" style="4" customWidth="1"/>
    <col min="6147" max="6147" width="8.5703125" style="4" customWidth="1"/>
    <col min="6148" max="6148" width="13.7109375" style="4" customWidth="1"/>
    <col min="6149" max="6149" width="17.140625" style="4" customWidth="1"/>
    <col min="6150" max="6150" width="13.85546875" style="4" customWidth="1"/>
    <col min="6151" max="6151" width="13.140625" style="4" customWidth="1"/>
    <col min="6152" max="6152" width="15" style="4" customWidth="1"/>
    <col min="6153" max="6153" width="11.140625" style="4" customWidth="1"/>
    <col min="6154" max="6154" width="15.5703125" style="4" customWidth="1"/>
    <col min="6155" max="6155" width="12.7109375" style="4" customWidth="1"/>
    <col min="6156" max="6156" width="15.5703125" style="4" customWidth="1"/>
    <col min="6157" max="6158" width="13.85546875" style="4" customWidth="1"/>
    <col min="6159" max="6159" width="12.5703125" style="4" customWidth="1"/>
    <col min="6160" max="6160" width="26.140625" style="4" customWidth="1"/>
    <col min="6161" max="6400" width="0.85546875" style="4"/>
    <col min="6401" max="6401" width="47.140625" style="4" customWidth="1"/>
    <col min="6402" max="6402" width="13" style="4" customWidth="1"/>
    <col min="6403" max="6403" width="8.5703125" style="4" customWidth="1"/>
    <col min="6404" max="6404" width="13.7109375" style="4" customWidth="1"/>
    <col min="6405" max="6405" width="17.140625" style="4" customWidth="1"/>
    <col min="6406" max="6406" width="13.85546875" style="4" customWidth="1"/>
    <col min="6407" max="6407" width="13.140625" style="4" customWidth="1"/>
    <col min="6408" max="6408" width="15" style="4" customWidth="1"/>
    <col min="6409" max="6409" width="11.140625" style="4" customWidth="1"/>
    <col min="6410" max="6410" width="15.5703125" style="4" customWidth="1"/>
    <col min="6411" max="6411" width="12.7109375" style="4" customWidth="1"/>
    <col min="6412" max="6412" width="15.5703125" style="4" customWidth="1"/>
    <col min="6413" max="6414" width="13.85546875" style="4" customWidth="1"/>
    <col min="6415" max="6415" width="12.5703125" style="4" customWidth="1"/>
    <col min="6416" max="6416" width="26.140625" style="4" customWidth="1"/>
    <col min="6417" max="6656" width="0.85546875" style="4"/>
    <col min="6657" max="6657" width="47.140625" style="4" customWidth="1"/>
    <col min="6658" max="6658" width="13" style="4" customWidth="1"/>
    <col min="6659" max="6659" width="8.5703125" style="4" customWidth="1"/>
    <col min="6660" max="6660" width="13.7109375" style="4" customWidth="1"/>
    <col min="6661" max="6661" width="17.140625" style="4" customWidth="1"/>
    <col min="6662" max="6662" width="13.85546875" style="4" customWidth="1"/>
    <col min="6663" max="6663" width="13.140625" style="4" customWidth="1"/>
    <col min="6664" max="6664" width="15" style="4" customWidth="1"/>
    <col min="6665" max="6665" width="11.140625" style="4" customWidth="1"/>
    <col min="6666" max="6666" width="15.5703125" style="4" customWidth="1"/>
    <col min="6667" max="6667" width="12.7109375" style="4" customWidth="1"/>
    <col min="6668" max="6668" width="15.5703125" style="4" customWidth="1"/>
    <col min="6669" max="6670" width="13.85546875" style="4" customWidth="1"/>
    <col min="6671" max="6671" width="12.5703125" style="4" customWidth="1"/>
    <col min="6672" max="6672" width="26.140625" style="4" customWidth="1"/>
    <col min="6673" max="6912" width="0.85546875" style="4"/>
    <col min="6913" max="6913" width="47.140625" style="4" customWidth="1"/>
    <col min="6914" max="6914" width="13" style="4" customWidth="1"/>
    <col min="6915" max="6915" width="8.5703125" style="4" customWidth="1"/>
    <col min="6916" max="6916" width="13.7109375" style="4" customWidth="1"/>
    <col min="6917" max="6917" width="17.140625" style="4" customWidth="1"/>
    <col min="6918" max="6918" width="13.85546875" style="4" customWidth="1"/>
    <col min="6919" max="6919" width="13.140625" style="4" customWidth="1"/>
    <col min="6920" max="6920" width="15" style="4" customWidth="1"/>
    <col min="6921" max="6921" width="11.140625" style="4" customWidth="1"/>
    <col min="6922" max="6922" width="15.5703125" style="4" customWidth="1"/>
    <col min="6923" max="6923" width="12.7109375" style="4" customWidth="1"/>
    <col min="6924" max="6924" width="15.5703125" style="4" customWidth="1"/>
    <col min="6925" max="6926" width="13.85546875" style="4" customWidth="1"/>
    <col min="6927" max="6927" width="12.5703125" style="4" customWidth="1"/>
    <col min="6928" max="6928" width="26.140625" style="4" customWidth="1"/>
    <col min="6929" max="7168" width="0.85546875" style="4"/>
    <col min="7169" max="7169" width="47.140625" style="4" customWidth="1"/>
    <col min="7170" max="7170" width="13" style="4" customWidth="1"/>
    <col min="7171" max="7171" width="8.5703125" style="4" customWidth="1"/>
    <col min="7172" max="7172" width="13.7109375" style="4" customWidth="1"/>
    <col min="7173" max="7173" width="17.140625" style="4" customWidth="1"/>
    <col min="7174" max="7174" width="13.85546875" style="4" customWidth="1"/>
    <col min="7175" max="7175" width="13.140625" style="4" customWidth="1"/>
    <col min="7176" max="7176" width="15" style="4" customWidth="1"/>
    <col min="7177" max="7177" width="11.140625" style="4" customWidth="1"/>
    <col min="7178" max="7178" width="15.5703125" style="4" customWidth="1"/>
    <col min="7179" max="7179" width="12.7109375" style="4" customWidth="1"/>
    <col min="7180" max="7180" width="15.5703125" style="4" customWidth="1"/>
    <col min="7181" max="7182" width="13.85546875" style="4" customWidth="1"/>
    <col min="7183" max="7183" width="12.5703125" style="4" customWidth="1"/>
    <col min="7184" max="7184" width="26.140625" style="4" customWidth="1"/>
    <col min="7185" max="7424" width="0.85546875" style="4"/>
    <col min="7425" max="7425" width="47.140625" style="4" customWidth="1"/>
    <col min="7426" max="7426" width="13" style="4" customWidth="1"/>
    <col min="7427" max="7427" width="8.5703125" style="4" customWidth="1"/>
    <col min="7428" max="7428" width="13.7109375" style="4" customWidth="1"/>
    <col min="7429" max="7429" width="17.140625" style="4" customWidth="1"/>
    <col min="7430" max="7430" width="13.85546875" style="4" customWidth="1"/>
    <col min="7431" max="7431" width="13.140625" style="4" customWidth="1"/>
    <col min="7432" max="7432" width="15" style="4" customWidth="1"/>
    <col min="7433" max="7433" width="11.140625" style="4" customWidth="1"/>
    <col min="7434" max="7434" width="15.5703125" style="4" customWidth="1"/>
    <col min="7435" max="7435" width="12.7109375" style="4" customWidth="1"/>
    <col min="7436" max="7436" width="15.5703125" style="4" customWidth="1"/>
    <col min="7437" max="7438" width="13.85546875" style="4" customWidth="1"/>
    <col min="7439" max="7439" width="12.5703125" style="4" customWidth="1"/>
    <col min="7440" max="7440" width="26.140625" style="4" customWidth="1"/>
    <col min="7441" max="7680" width="0.85546875" style="4"/>
    <col min="7681" max="7681" width="47.140625" style="4" customWidth="1"/>
    <col min="7682" max="7682" width="13" style="4" customWidth="1"/>
    <col min="7683" max="7683" width="8.5703125" style="4" customWidth="1"/>
    <col min="7684" max="7684" width="13.7109375" style="4" customWidth="1"/>
    <col min="7685" max="7685" width="17.140625" style="4" customWidth="1"/>
    <col min="7686" max="7686" width="13.85546875" style="4" customWidth="1"/>
    <col min="7687" max="7687" width="13.140625" style="4" customWidth="1"/>
    <col min="7688" max="7688" width="15" style="4" customWidth="1"/>
    <col min="7689" max="7689" width="11.140625" style="4" customWidth="1"/>
    <col min="7690" max="7690" width="15.5703125" style="4" customWidth="1"/>
    <col min="7691" max="7691" width="12.7109375" style="4" customWidth="1"/>
    <col min="7692" max="7692" width="15.5703125" style="4" customWidth="1"/>
    <col min="7693" max="7694" width="13.85546875" style="4" customWidth="1"/>
    <col min="7695" max="7695" width="12.5703125" style="4" customWidth="1"/>
    <col min="7696" max="7696" width="26.140625" style="4" customWidth="1"/>
    <col min="7697" max="7936" width="0.85546875" style="4"/>
    <col min="7937" max="7937" width="47.140625" style="4" customWidth="1"/>
    <col min="7938" max="7938" width="13" style="4" customWidth="1"/>
    <col min="7939" max="7939" width="8.5703125" style="4" customWidth="1"/>
    <col min="7940" max="7940" width="13.7109375" style="4" customWidth="1"/>
    <col min="7941" max="7941" width="17.140625" style="4" customWidth="1"/>
    <col min="7942" max="7942" width="13.85546875" style="4" customWidth="1"/>
    <col min="7943" max="7943" width="13.140625" style="4" customWidth="1"/>
    <col min="7944" max="7944" width="15" style="4" customWidth="1"/>
    <col min="7945" max="7945" width="11.140625" style="4" customWidth="1"/>
    <col min="7946" max="7946" width="15.5703125" style="4" customWidth="1"/>
    <col min="7947" max="7947" width="12.7109375" style="4" customWidth="1"/>
    <col min="7948" max="7948" width="15.5703125" style="4" customWidth="1"/>
    <col min="7949" max="7950" width="13.85546875" style="4" customWidth="1"/>
    <col min="7951" max="7951" width="12.5703125" style="4" customWidth="1"/>
    <col min="7952" max="7952" width="26.140625" style="4" customWidth="1"/>
    <col min="7953" max="8192" width="0.85546875" style="4"/>
    <col min="8193" max="8193" width="47.140625" style="4" customWidth="1"/>
    <col min="8194" max="8194" width="13" style="4" customWidth="1"/>
    <col min="8195" max="8195" width="8.5703125" style="4" customWidth="1"/>
    <col min="8196" max="8196" width="13.7109375" style="4" customWidth="1"/>
    <col min="8197" max="8197" width="17.140625" style="4" customWidth="1"/>
    <col min="8198" max="8198" width="13.85546875" style="4" customWidth="1"/>
    <col min="8199" max="8199" width="13.140625" style="4" customWidth="1"/>
    <col min="8200" max="8200" width="15" style="4" customWidth="1"/>
    <col min="8201" max="8201" width="11.140625" style="4" customWidth="1"/>
    <col min="8202" max="8202" width="15.5703125" style="4" customWidth="1"/>
    <col min="8203" max="8203" width="12.7109375" style="4" customWidth="1"/>
    <col min="8204" max="8204" width="15.5703125" style="4" customWidth="1"/>
    <col min="8205" max="8206" width="13.85546875" style="4" customWidth="1"/>
    <col min="8207" max="8207" width="12.5703125" style="4" customWidth="1"/>
    <col min="8208" max="8208" width="26.140625" style="4" customWidth="1"/>
    <col min="8209" max="8448" width="0.85546875" style="4"/>
    <col min="8449" max="8449" width="47.140625" style="4" customWidth="1"/>
    <col min="8450" max="8450" width="13" style="4" customWidth="1"/>
    <col min="8451" max="8451" width="8.5703125" style="4" customWidth="1"/>
    <col min="8452" max="8452" width="13.7109375" style="4" customWidth="1"/>
    <col min="8453" max="8453" width="17.140625" style="4" customWidth="1"/>
    <col min="8454" max="8454" width="13.85546875" style="4" customWidth="1"/>
    <col min="8455" max="8455" width="13.140625" style="4" customWidth="1"/>
    <col min="8456" max="8456" width="15" style="4" customWidth="1"/>
    <col min="8457" max="8457" width="11.140625" style="4" customWidth="1"/>
    <col min="8458" max="8458" width="15.5703125" style="4" customWidth="1"/>
    <col min="8459" max="8459" width="12.7109375" style="4" customWidth="1"/>
    <col min="8460" max="8460" width="15.5703125" style="4" customWidth="1"/>
    <col min="8461" max="8462" width="13.85546875" style="4" customWidth="1"/>
    <col min="8463" max="8463" width="12.5703125" style="4" customWidth="1"/>
    <col min="8464" max="8464" width="26.140625" style="4" customWidth="1"/>
    <col min="8465" max="8704" width="0.85546875" style="4"/>
    <col min="8705" max="8705" width="47.140625" style="4" customWidth="1"/>
    <col min="8706" max="8706" width="13" style="4" customWidth="1"/>
    <col min="8707" max="8707" width="8.5703125" style="4" customWidth="1"/>
    <col min="8708" max="8708" width="13.7109375" style="4" customWidth="1"/>
    <col min="8709" max="8709" width="17.140625" style="4" customWidth="1"/>
    <col min="8710" max="8710" width="13.85546875" style="4" customWidth="1"/>
    <col min="8711" max="8711" width="13.140625" style="4" customWidth="1"/>
    <col min="8712" max="8712" width="15" style="4" customWidth="1"/>
    <col min="8713" max="8713" width="11.140625" style="4" customWidth="1"/>
    <col min="8714" max="8714" width="15.5703125" style="4" customWidth="1"/>
    <col min="8715" max="8715" width="12.7109375" style="4" customWidth="1"/>
    <col min="8716" max="8716" width="15.5703125" style="4" customWidth="1"/>
    <col min="8717" max="8718" width="13.85546875" style="4" customWidth="1"/>
    <col min="8719" max="8719" width="12.5703125" style="4" customWidth="1"/>
    <col min="8720" max="8720" width="26.140625" style="4" customWidth="1"/>
    <col min="8721" max="8960" width="0.85546875" style="4"/>
    <col min="8961" max="8961" width="47.140625" style="4" customWidth="1"/>
    <col min="8962" max="8962" width="13" style="4" customWidth="1"/>
    <col min="8963" max="8963" width="8.5703125" style="4" customWidth="1"/>
    <col min="8964" max="8964" width="13.7109375" style="4" customWidth="1"/>
    <col min="8965" max="8965" width="17.140625" style="4" customWidth="1"/>
    <col min="8966" max="8966" width="13.85546875" style="4" customWidth="1"/>
    <col min="8967" max="8967" width="13.140625" style="4" customWidth="1"/>
    <col min="8968" max="8968" width="15" style="4" customWidth="1"/>
    <col min="8969" max="8969" width="11.140625" style="4" customWidth="1"/>
    <col min="8970" max="8970" width="15.5703125" style="4" customWidth="1"/>
    <col min="8971" max="8971" width="12.7109375" style="4" customWidth="1"/>
    <col min="8972" max="8972" width="15.5703125" style="4" customWidth="1"/>
    <col min="8973" max="8974" width="13.85546875" style="4" customWidth="1"/>
    <col min="8975" max="8975" width="12.5703125" style="4" customWidth="1"/>
    <col min="8976" max="8976" width="26.140625" style="4" customWidth="1"/>
    <col min="8977" max="9216" width="0.85546875" style="4"/>
    <col min="9217" max="9217" width="47.140625" style="4" customWidth="1"/>
    <col min="9218" max="9218" width="13" style="4" customWidth="1"/>
    <col min="9219" max="9219" width="8.5703125" style="4" customWidth="1"/>
    <col min="9220" max="9220" width="13.7109375" style="4" customWidth="1"/>
    <col min="9221" max="9221" width="17.140625" style="4" customWidth="1"/>
    <col min="9222" max="9222" width="13.85546875" style="4" customWidth="1"/>
    <col min="9223" max="9223" width="13.140625" style="4" customWidth="1"/>
    <col min="9224" max="9224" width="15" style="4" customWidth="1"/>
    <col min="9225" max="9225" width="11.140625" style="4" customWidth="1"/>
    <col min="9226" max="9226" width="15.5703125" style="4" customWidth="1"/>
    <col min="9227" max="9227" width="12.7109375" style="4" customWidth="1"/>
    <col min="9228" max="9228" width="15.5703125" style="4" customWidth="1"/>
    <col min="9229" max="9230" width="13.85546875" style="4" customWidth="1"/>
    <col min="9231" max="9231" width="12.5703125" style="4" customWidth="1"/>
    <col min="9232" max="9232" width="26.140625" style="4" customWidth="1"/>
    <col min="9233" max="9472" width="0.85546875" style="4"/>
    <col min="9473" max="9473" width="47.140625" style="4" customWidth="1"/>
    <col min="9474" max="9474" width="13" style="4" customWidth="1"/>
    <col min="9475" max="9475" width="8.5703125" style="4" customWidth="1"/>
    <col min="9476" max="9476" width="13.7109375" style="4" customWidth="1"/>
    <col min="9477" max="9477" width="17.140625" style="4" customWidth="1"/>
    <col min="9478" max="9478" width="13.85546875" style="4" customWidth="1"/>
    <col min="9479" max="9479" width="13.140625" style="4" customWidth="1"/>
    <col min="9480" max="9480" width="15" style="4" customWidth="1"/>
    <col min="9481" max="9481" width="11.140625" style="4" customWidth="1"/>
    <col min="9482" max="9482" width="15.5703125" style="4" customWidth="1"/>
    <col min="9483" max="9483" width="12.7109375" style="4" customWidth="1"/>
    <col min="9484" max="9484" width="15.5703125" style="4" customWidth="1"/>
    <col min="9485" max="9486" width="13.85546875" style="4" customWidth="1"/>
    <col min="9487" max="9487" width="12.5703125" style="4" customWidth="1"/>
    <col min="9488" max="9488" width="26.140625" style="4" customWidth="1"/>
    <col min="9489" max="9728" width="0.85546875" style="4"/>
    <col min="9729" max="9729" width="47.140625" style="4" customWidth="1"/>
    <col min="9730" max="9730" width="13" style="4" customWidth="1"/>
    <col min="9731" max="9731" width="8.5703125" style="4" customWidth="1"/>
    <col min="9732" max="9732" width="13.7109375" style="4" customWidth="1"/>
    <col min="9733" max="9733" width="17.140625" style="4" customWidth="1"/>
    <col min="9734" max="9734" width="13.85546875" style="4" customWidth="1"/>
    <col min="9735" max="9735" width="13.140625" style="4" customWidth="1"/>
    <col min="9736" max="9736" width="15" style="4" customWidth="1"/>
    <col min="9737" max="9737" width="11.140625" style="4" customWidth="1"/>
    <col min="9738" max="9738" width="15.5703125" style="4" customWidth="1"/>
    <col min="9739" max="9739" width="12.7109375" style="4" customWidth="1"/>
    <col min="9740" max="9740" width="15.5703125" style="4" customWidth="1"/>
    <col min="9741" max="9742" width="13.85546875" style="4" customWidth="1"/>
    <col min="9743" max="9743" width="12.5703125" style="4" customWidth="1"/>
    <col min="9744" max="9744" width="26.140625" style="4" customWidth="1"/>
    <col min="9745" max="9984" width="0.85546875" style="4"/>
    <col min="9985" max="9985" width="47.140625" style="4" customWidth="1"/>
    <col min="9986" max="9986" width="13" style="4" customWidth="1"/>
    <col min="9987" max="9987" width="8.5703125" style="4" customWidth="1"/>
    <col min="9988" max="9988" width="13.7109375" style="4" customWidth="1"/>
    <col min="9989" max="9989" width="17.140625" style="4" customWidth="1"/>
    <col min="9990" max="9990" width="13.85546875" style="4" customWidth="1"/>
    <col min="9991" max="9991" width="13.140625" style="4" customWidth="1"/>
    <col min="9992" max="9992" width="15" style="4" customWidth="1"/>
    <col min="9993" max="9993" width="11.140625" style="4" customWidth="1"/>
    <col min="9994" max="9994" width="15.5703125" style="4" customWidth="1"/>
    <col min="9995" max="9995" width="12.7109375" style="4" customWidth="1"/>
    <col min="9996" max="9996" width="15.5703125" style="4" customWidth="1"/>
    <col min="9997" max="9998" width="13.85546875" style="4" customWidth="1"/>
    <col min="9999" max="9999" width="12.5703125" style="4" customWidth="1"/>
    <col min="10000" max="10000" width="26.140625" style="4" customWidth="1"/>
    <col min="10001" max="10240" width="0.85546875" style="4"/>
    <col min="10241" max="10241" width="47.140625" style="4" customWidth="1"/>
    <col min="10242" max="10242" width="13" style="4" customWidth="1"/>
    <col min="10243" max="10243" width="8.5703125" style="4" customWidth="1"/>
    <col min="10244" max="10244" width="13.7109375" style="4" customWidth="1"/>
    <col min="10245" max="10245" width="17.140625" style="4" customWidth="1"/>
    <col min="10246" max="10246" width="13.85546875" style="4" customWidth="1"/>
    <col min="10247" max="10247" width="13.140625" style="4" customWidth="1"/>
    <col min="10248" max="10248" width="15" style="4" customWidth="1"/>
    <col min="10249" max="10249" width="11.140625" style="4" customWidth="1"/>
    <col min="10250" max="10250" width="15.5703125" style="4" customWidth="1"/>
    <col min="10251" max="10251" width="12.7109375" style="4" customWidth="1"/>
    <col min="10252" max="10252" width="15.5703125" style="4" customWidth="1"/>
    <col min="10253" max="10254" width="13.85546875" style="4" customWidth="1"/>
    <col min="10255" max="10255" width="12.5703125" style="4" customWidth="1"/>
    <col min="10256" max="10256" width="26.140625" style="4" customWidth="1"/>
    <col min="10257" max="10496" width="0.85546875" style="4"/>
    <col min="10497" max="10497" width="47.140625" style="4" customWidth="1"/>
    <col min="10498" max="10498" width="13" style="4" customWidth="1"/>
    <col min="10499" max="10499" width="8.5703125" style="4" customWidth="1"/>
    <col min="10500" max="10500" width="13.7109375" style="4" customWidth="1"/>
    <col min="10501" max="10501" width="17.140625" style="4" customWidth="1"/>
    <col min="10502" max="10502" width="13.85546875" style="4" customWidth="1"/>
    <col min="10503" max="10503" width="13.140625" style="4" customWidth="1"/>
    <col min="10504" max="10504" width="15" style="4" customWidth="1"/>
    <col min="10505" max="10505" width="11.140625" style="4" customWidth="1"/>
    <col min="10506" max="10506" width="15.5703125" style="4" customWidth="1"/>
    <col min="10507" max="10507" width="12.7109375" style="4" customWidth="1"/>
    <col min="10508" max="10508" width="15.5703125" style="4" customWidth="1"/>
    <col min="10509" max="10510" width="13.85546875" style="4" customWidth="1"/>
    <col min="10511" max="10511" width="12.5703125" style="4" customWidth="1"/>
    <col min="10512" max="10512" width="26.140625" style="4" customWidth="1"/>
    <col min="10513" max="10752" width="0.85546875" style="4"/>
    <col min="10753" max="10753" width="47.140625" style="4" customWidth="1"/>
    <col min="10754" max="10754" width="13" style="4" customWidth="1"/>
    <col min="10755" max="10755" width="8.5703125" style="4" customWidth="1"/>
    <col min="10756" max="10756" width="13.7109375" style="4" customWidth="1"/>
    <col min="10757" max="10757" width="17.140625" style="4" customWidth="1"/>
    <col min="10758" max="10758" width="13.85546875" style="4" customWidth="1"/>
    <col min="10759" max="10759" width="13.140625" style="4" customWidth="1"/>
    <col min="10760" max="10760" width="15" style="4" customWidth="1"/>
    <col min="10761" max="10761" width="11.140625" style="4" customWidth="1"/>
    <col min="10762" max="10762" width="15.5703125" style="4" customWidth="1"/>
    <col min="10763" max="10763" width="12.7109375" style="4" customWidth="1"/>
    <col min="10764" max="10764" width="15.5703125" style="4" customWidth="1"/>
    <col min="10765" max="10766" width="13.85546875" style="4" customWidth="1"/>
    <col min="10767" max="10767" width="12.5703125" style="4" customWidth="1"/>
    <col min="10768" max="10768" width="26.140625" style="4" customWidth="1"/>
    <col min="10769" max="11008" width="0.85546875" style="4"/>
    <col min="11009" max="11009" width="47.140625" style="4" customWidth="1"/>
    <col min="11010" max="11010" width="13" style="4" customWidth="1"/>
    <col min="11011" max="11011" width="8.5703125" style="4" customWidth="1"/>
    <col min="11012" max="11012" width="13.7109375" style="4" customWidth="1"/>
    <col min="11013" max="11013" width="17.140625" style="4" customWidth="1"/>
    <col min="11014" max="11014" width="13.85546875" style="4" customWidth="1"/>
    <col min="11015" max="11015" width="13.140625" style="4" customWidth="1"/>
    <col min="11016" max="11016" width="15" style="4" customWidth="1"/>
    <col min="11017" max="11017" width="11.140625" style="4" customWidth="1"/>
    <col min="11018" max="11018" width="15.5703125" style="4" customWidth="1"/>
    <col min="11019" max="11019" width="12.7109375" style="4" customWidth="1"/>
    <col min="11020" max="11020" width="15.5703125" style="4" customWidth="1"/>
    <col min="11021" max="11022" width="13.85546875" style="4" customWidth="1"/>
    <col min="11023" max="11023" width="12.5703125" style="4" customWidth="1"/>
    <col min="11024" max="11024" width="26.140625" style="4" customWidth="1"/>
    <col min="11025" max="11264" width="0.85546875" style="4"/>
    <col min="11265" max="11265" width="47.140625" style="4" customWidth="1"/>
    <col min="11266" max="11266" width="13" style="4" customWidth="1"/>
    <col min="11267" max="11267" width="8.5703125" style="4" customWidth="1"/>
    <col min="11268" max="11268" width="13.7109375" style="4" customWidth="1"/>
    <col min="11269" max="11269" width="17.140625" style="4" customWidth="1"/>
    <col min="11270" max="11270" width="13.85546875" style="4" customWidth="1"/>
    <col min="11271" max="11271" width="13.140625" style="4" customWidth="1"/>
    <col min="11272" max="11272" width="15" style="4" customWidth="1"/>
    <col min="11273" max="11273" width="11.140625" style="4" customWidth="1"/>
    <col min="11274" max="11274" width="15.5703125" style="4" customWidth="1"/>
    <col min="11275" max="11275" width="12.7109375" style="4" customWidth="1"/>
    <col min="11276" max="11276" width="15.5703125" style="4" customWidth="1"/>
    <col min="11277" max="11278" width="13.85546875" style="4" customWidth="1"/>
    <col min="11279" max="11279" width="12.5703125" style="4" customWidth="1"/>
    <col min="11280" max="11280" width="26.140625" style="4" customWidth="1"/>
    <col min="11281" max="11520" width="0.85546875" style="4"/>
    <col min="11521" max="11521" width="47.140625" style="4" customWidth="1"/>
    <col min="11522" max="11522" width="13" style="4" customWidth="1"/>
    <col min="11523" max="11523" width="8.5703125" style="4" customWidth="1"/>
    <col min="11524" max="11524" width="13.7109375" style="4" customWidth="1"/>
    <col min="11525" max="11525" width="17.140625" style="4" customWidth="1"/>
    <col min="11526" max="11526" width="13.85546875" style="4" customWidth="1"/>
    <col min="11527" max="11527" width="13.140625" style="4" customWidth="1"/>
    <col min="11528" max="11528" width="15" style="4" customWidth="1"/>
    <col min="11529" max="11529" width="11.140625" style="4" customWidth="1"/>
    <col min="11530" max="11530" width="15.5703125" style="4" customWidth="1"/>
    <col min="11531" max="11531" width="12.7109375" style="4" customWidth="1"/>
    <col min="11532" max="11532" width="15.5703125" style="4" customWidth="1"/>
    <col min="11533" max="11534" width="13.85546875" style="4" customWidth="1"/>
    <col min="11535" max="11535" width="12.5703125" style="4" customWidth="1"/>
    <col min="11536" max="11536" width="26.140625" style="4" customWidth="1"/>
    <col min="11537" max="11776" width="0.85546875" style="4"/>
    <col min="11777" max="11777" width="47.140625" style="4" customWidth="1"/>
    <col min="11778" max="11778" width="13" style="4" customWidth="1"/>
    <col min="11779" max="11779" width="8.5703125" style="4" customWidth="1"/>
    <col min="11780" max="11780" width="13.7109375" style="4" customWidth="1"/>
    <col min="11781" max="11781" width="17.140625" style="4" customWidth="1"/>
    <col min="11782" max="11782" width="13.85546875" style="4" customWidth="1"/>
    <col min="11783" max="11783" width="13.140625" style="4" customWidth="1"/>
    <col min="11784" max="11784" width="15" style="4" customWidth="1"/>
    <col min="11785" max="11785" width="11.140625" style="4" customWidth="1"/>
    <col min="11786" max="11786" width="15.5703125" style="4" customWidth="1"/>
    <col min="11787" max="11787" width="12.7109375" style="4" customWidth="1"/>
    <col min="11788" max="11788" width="15.5703125" style="4" customWidth="1"/>
    <col min="11789" max="11790" width="13.85546875" style="4" customWidth="1"/>
    <col min="11791" max="11791" width="12.5703125" style="4" customWidth="1"/>
    <col min="11792" max="11792" width="26.140625" style="4" customWidth="1"/>
    <col min="11793" max="12032" width="0.85546875" style="4"/>
    <col min="12033" max="12033" width="47.140625" style="4" customWidth="1"/>
    <col min="12034" max="12034" width="13" style="4" customWidth="1"/>
    <col min="12035" max="12035" width="8.5703125" style="4" customWidth="1"/>
    <col min="12036" max="12036" width="13.7109375" style="4" customWidth="1"/>
    <col min="12037" max="12037" width="17.140625" style="4" customWidth="1"/>
    <col min="12038" max="12038" width="13.85546875" style="4" customWidth="1"/>
    <col min="12039" max="12039" width="13.140625" style="4" customWidth="1"/>
    <col min="12040" max="12040" width="15" style="4" customWidth="1"/>
    <col min="12041" max="12041" width="11.140625" style="4" customWidth="1"/>
    <col min="12042" max="12042" width="15.5703125" style="4" customWidth="1"/>
    <col min="12043" max="12043" width="12.7109375" style="4" customWidth="1"/>
    <col min="12044" max="12044" width="15.5703125" style="4" customWidth="1"/>
    <col min="12045" max="12046" width="13.85546875" style="4" customWidth="1"/>
    <col min="12047" max="12047" width="12.5703125" style="4" customWidth="1"/>
    <col min="12048" max="12048" width="26.140625" style="4" customWidth="1"/>
    <col min="12049" max="12288" width="0.85546875" style="4"/>
    <col min="12289" max="12289" width="47.140625" style="4" customWidth="1"/>
    <col min="12290" max="12290" width="13" style="4" customWidth="1"/>
    <col min="12291" max="12291" width="8.5703125" style="4" customWidth="1"/>
    <col min="12292" max="12292" width="13.7109375" style="4" customWidth="1"/>
    <col min="12293" max="12293" width="17.140625" style="4" customWidth="1"/>
    <col min="12294" max="12294" width="13.85546875" style="4" customWidth="1"/>
    <col min="12295" max="12295" width="13.140625" style="4" customWidth="1"/>
    <col min="12296" max="12296" width="15" style="4" customWidth="1"/>
    <col min="12297" max="12297" width="11.140625" style="4" customWidth="1"/>
    <col min="12298" max="12298" width="15.5703125" style="4" customWidth="1"/>
    <col min="12299" max="12299" width="12.7109375" style="4" customWidth="1"/>
    <col min="12300" max="12300" width="15.5703125" style="4" customWidth="1"/>
    <col min="12301" max="12302" width="13.85546875" style="4" customWidth="1"/>
    <col min="12303" max="12303" width="12.5703125" style="4" customWidth="1"/>
    <col min="12304" max="12304" width="26.140625" style="4" customWidth="1"/>
    <col min="12305" max="12544" width="0.85546875" style="4"/>
    <col min="12545" max="12545" width="47.140625" style="4" customWidth="1"/>
    <col min="12546" max="12546" width="13" style="4" customWidth="1"/>
    <col min="12547" max="12547" width="8.5703125" style="4" customWidth="1"/>
    <col min="12548" max="12548" width="13.7109375" style="4" customWidth="1"/>
    <col min="12549" max="12549" width="17.140625" style="4" customWidth="1"/>
    <col min="12550" max="12550" width="13.85546875" style="4" customWidth="1"/>
    <col min="12551" max="12551" width="13.140625" style="4" customWidth="1"/>
    <col min="12552" max="12552" width="15" style="4" customWidth="1"/>
    <col min="12553" max="12553" width="11.140625" style="4" customWidth="1"/>
    <col min="12554" max="12554" width="15.5703125" style="4" customWidth="1"/>
    <col min="12555" max="12555" width="12.7109375" style="4" customWidth="1"/>
    <col min="12556" max="12556" width="15.5703125" style="4" customWidth="1"/>
    <col min="12557" max="12558" width="13.85546875" style="4" customWidth="1"/>
    <col min="12559" max="12559" width="12.5703125" style="4" customWidth="1"/>
    <col min="12560" max="12560" width="26.140625" style="4" customWidth="1"/>
    <col min="12561" max="12800" width="0.85546875" style="4"/>
    <col min="12801" max="12801" width="47.140625" style="4" customWidth="1"/>
    <col min="12802" max="12802" width="13" style="4" customWidth="1"/>
    <col min="12803" max="12803" width="8.5703125" style="4" customWidth="1"/>
    <col min="12804" max="12804" width="13.7109375" style="4" customWidth="1"/>
    <col min="12805" max="12805" width="17.140625" style="4" customWidth="1"/>
    <col min="12806" max="12806" width="13.85546875" style="4" customWidth="1"/>
    <col min="12807" max="12807" width="13.140625" style="4" customWidth="1"/>
    <col min="12808" max="12808" width="15" style="4" customWidth="1"/>
    <col min="12809" max="12809" width="11.140625" style="4" customWidth="1"/>
    <col min="12810" max="12810" width="15.5703125" style="4" customWidth="1"/>
    <col min="12811" max="12811" width="12.7109375" style="4" customWidth="1"/>
    <col min="12812" max="12812" width="15.5703125" style="4" customWidth="1"/>
    <col min="12813" max="12814" width="13.85546875" style="4" customWidth="1"/>
    <col min="12815" max="12815" width="12.5703125" style="4" customWidth="1"/>
    <col min="12816" max="12816" width="26.140625" style="4" customWidth="1"/>
    <col min="12817" max="13056" width="0.85546875" style="4"/>
    <col min="13057" max="13057" width="47.140625" style="4" customWidth="1"/>
    <col min="13058" max="13058" width="13" style="4" customWidth="1"/>
    <col min="13059" max="13059" width="8.5703125" style="4" customWidth="1"/>
    <col min="13060" max="13060" width="13.7109375" style="4" customWidth="1"/>
    <col min="13061" max="13061" width="17.140625" style="4" customWidth="1"/>
    <col min="13062" max="13062" width="13.85546875" style="4" customWidth="1"/>
    <col min="13063" max="13063" width="13.140625" style="4" customWidth="1"/>
    <col min="13064" max="13064" width="15" style="4" customWidth="1"/>
    <col min="13065" max="13065" width="11.140625" style="4" customWidth="1"/>
    <col min="13066" max="13066" width="15.5703125" style="4" customWidth="1"/>
    <col min="13067" max="13067" width="12.7109375" style="4" customWidth="1"/>
    <col min="13068" max="13068" width="15.5703125" style="4" customWidth="1"/>
    <col min="13069" max="13070" width="13.85546875" style="4" customWidth="1"/>
    <col min="13071" max="13071" width="12.5703125" style="4" customWidth="1"/>
    <col min="13072" max="13072" width="26.140625" style="4" customWidth="1"/>
    <col min="13073" max="13312" width="0.85546875" style="4"/>
    <col min="13313" max="13313" width="47.140625" style="4" customWidth="1"/>
    <col min="13314" max="13314" width="13" style="4" customWidth="1"/>
    <col min="13315" max="13315" width="8.5703125" style="4" customWidth="1"/>
    <col min="13316" max="13316" width="13.7109375" style="4" customWidth="1"/>
    <col min="13317" max="13317" width="17.140625" style="4" customWidth="1"/>
    <col min="13318" max="13318" width="13.85546875" style="4" customWidth="1"/>
    <col min="13319" max="13319" width="13.140625" style="4" customWidth="1"/>
    <col min="13320" max="13320" width="15" style="4" customWidth="1"/>
    <col min="13321" max="13321" width="11.140625" style="4" customWidth="1"/>
    <col min="13322" max="13322" width="15.5703125" style="4" customWidth="1"/>
    <col min="13323" max="13323" width="12.7109375" style="4" customWidth="1"/>
    <col min="13324" max="13324" width="15.5703125" style="4" customWidth="1"/>
    <col min="13325" max="13326" width="13.85546875" style="4" customWidth="1"/>
    <col min="13327" max="13327" width="12.5703125" style="4" customWidth="1"/>
    <col min="13328" max="13328" width="26.140625" style="4" customWidth="1"/>
    <col min="13329" max="13568" width="0.85546875" style="4"/>
    <col min="13569" max="13569" width="47.140625" style="4" customWidth="1"/>
    <col min="13570" max="13570" width="13" style="4" customWidth="1"/>
    <col min="13571" max="13571" width="8.5703125" style="4" customWidth="1"/>
    <col min="13572" max="13572" width="13.7109375" style="4" customWidth="1"/>
    <col min="13573" max="13573" width="17.140625" style="4" customWidth="1"/>
    <col min="13574" max="13574" width="13.85546875" style="4" customWidth="1"/>
    <col min="13575" max="13575" width="13.140625" style="4" customWidth="1"/>
    <col min="13576" max="13576" width="15" style="4" customWidth="1"/>
    <col min="13577" max="13577" width="11.140625" style="4" customWidth="1"/>
    <col min="13578" max="13578" width="15.5703125" style="4" customWidth="1"/>
    <col min="13579" max="13579" width="12.7109375" style="4" customWidth="1"/>
    <col min="13580" max="13580" width="15.5703125" style="4" customWidth="1"/>
    <col min="13581" max="13582" width="13.85546875" style="4" customWidth="1"/>
    <col min="13583" max="13583" width="12.5703125" style="4" customWidth="1"/>
    <col min="13584" max="13584" width="26.140625" style="4" customWidth="1"/>
    <col min="13585" max="13824" width="0.85546875" style="4"/>
    <col min="13825" max="13825" width="47.140625" style="4" customWidth="1"/>
    <col min="13826" max="13826" width="13" style="4" customWidth="1"/>
    <col min="13827" max="13827" width="8.5703125" style="4" customWidth="1"/>
    <col min="13828" max="13828" width="13.7109375" style="4" customWidth="1"/>
    <col min="13829" max="13829" width="17.140625" style="4" customWidth="1"/>
    <col min="13830" max="13830" width="13.85546875" style="4" customWidth="1"/>
    <col min="13831" max="13831" width="13.140625" style="4" customWidth="1"/>
    <col min="13832" max="13832" width="15" style="4" customWidth="1"/>
    <col min="13833" max="13833" width="11.140625" style="4" customWidth="1"/>
    <col min="13834" max="13834" width="15.5703125" style="4" customWidth="1"/>
    <col min="13835" max="13835" width="12.7109375" style="4" customWidth="1"/>
    <col min="13836" max="13836" width="15.5703125" style="4" customWidth="1"/>
    <col min="13837" max="13838" width="13.85546875" style="4" customWidth="1"/>
    <col min="13839" max="13839" width="12.5703125" style="4" customWidth="1"/>
    <col min="13840" max="13840" width="26.140625" style="4" customWidth="1"/>
    <col min="13841" max="14080" width="0.85546875" style="4"/>
    <col min="14081" max="14081" width="47.140625" style="4" customWidth="1"/>
    <col min="14082" max="14082" width="13" style="4" customWidth="1"/>
    <col min="14083" max="14083" width="8.5703125" style="4" customWidth="1"/>
    <col min="14084" max="14084" width="13.7109375" style="4" customWidth="1"/>
    <col min="14085" max="14085" width="17.140625" style="4" customWidth="1"/>
    <col min="14086" max="14086" width="13.85546875" style="4" customWidth="1"/>
    <col min="14087" max="14087" width="13.140625" style="4" customWidth="1"/>
    <col min="14088" max="14088" width="15" style="4" customWidth="1"/>
    <col min="14089" max="14089" width="11.140625" style="4" customWidth="1"/>
    <col min="14090" max="14090" width="15.5703125" style="4" customWidth="1"/>
    <col min="14091" max="14091" width="12.7109375" style="4" customWidth="1"/>
    <col min="14092" max="14092" width="15.5703125" style="4" customWidth="1"/>
    <col min="14093" max="14094" width="13.85546875" style="4" customWidth="1"/>
    <col min="14095" max="14095" width="12.5703125" style="4" customWidth="1"/>
    <col min="14096" max="14096" width="26.140625" style="4" customWidth="1"/>
    <col min="14097" max="14336" width="0.85546875" style="4"/>
    <col min="14337" max="14337" width="47.140625" style="4" customWidth="1"/>
    <col min="14338" max="14338" width="13" style="4" customWidth="1"/>
    <col min="14339" max="14339" width="8.5703125" style="4" customWidth="1"/>
    <col min="14340" max="14340" width="13.7109375" style="4" customWidth="1"/>
    <col min="14341" max="14341" width="17.140625" style="4" customWidth="1"/>
    <col min="14342" max="14342" width="13.85546875" style="4" customWidth="1"/>
    <col min="14343" max="14343" width="13.140625" style="4" customWidth="1"/>
    <col min="14344" max="14344" width="15" style="4" customWidth="1"/>
    <col min="14345" max="14345" width="11.140625" style="4" customWidth="1"/>
    <col min="14346" max="14346" width="15.5703125" style="4" customWidth="1"/>
    <col min="14347" max="14347" width="12.7109375" style="4" customWidth="1"/>
    <col min="14348" max="14348" width="15.5703125" style="4" customWidth="1"/>
    <col min="14349" max="14350" width="13.85546875" style="4" customWidth="1"/>
    <col min="14351" max="14351" width="12.5703125" style="4" customWidth="1"/>
    <col min="14352" max="14352" width="26.140625" style="4" customWidth="1"/>
    <col min="14353" max="14592" width="0.85546875" style="4"/>
    <col min="14593" max="14593" width="47.140625" style="4" customWidth="1"/>
    <col min="14594" max="14594" width="13" style="4" customWidth="1"/>
    <col min="14595" max="14595" width="8.5703125" style="4" customWidth="1"/>
    <col min="14596" max="14596" width="13.7109375" style="4" customWidth="1"/>
    <col min="14597" max="14597" width="17.140625" style="4" customWidth="1"/>
    <col min="14598" max="14598" width="13.85546875" style="4" customWidth="1"/>
    <col min="14599" max="14599" width="13.140625" style="4" customWidth="1"/>
    <col min="14600" max="14600" width="15" style="4" customWidth="1"/>
    <col min="14601" max="14601" width="11.140625" style="4" customWidth="1"/>
    <col min="14602" max="14602" width="15.5703125" style="4" customWidth="1"/>
    <col min="14603" max="14603" width="12.7109375" style="4" customWidth="1"/>
    <col min="14604" max="14604" width="15.5703125" style="4" customWidth="1"/>
    <col min="14605" max="14606" width="13.85546875" style="4" customWidth="1"/>
    <col min="14607" max="14607" width="12.5703125" style="4" customWidth="1"/>
    <col min="14608" max="14608" width="26.140625" style="4" customWidth="1"/>
    <col min="14609" max="14848" width="0.85546875" style="4"/>
    <col min="14849" max="14849" width="47.140625" style="4" customWidth="1"/>
    <col min="14850" max="14850" width="13" style="4" customWidth="1"/>
    <col min="14851" max="14851" width="8.5703125" style="4" customWidth="1"/>
    <col min="14852" max="14852" width="13.7109375" style="4" customWidth="1"/>
    <col min="14853" max="14853" width="17.140625" style="4" customWidth="1"/>
    <col min="14854" max="14854" width="13.85546875" style="4" customWidth="1"/>
    <col min="14855" max="14855" width="13.140625" style="4" customWidth="1"/>
    <col min="14856" max="14856" width="15" style="4" customWidth="1"/>
    <col min="14857" max="14857" width="11.140625" style="4" customWidth="1"/>
    <col min="14858" max="14858" width="15.5703125" style="4" customWidth="1"/>
    <col min="14859" max="14859" width="12.7109375" style="4" customWidth="1"/>
    <col min="14860" max="14860" width="15.5703125" style="4" customWidth="1"/>
    <col min="14861" max="14862" width="13.85546875" style="4" customWidth="1"/>
    <col min="14863" max="14863" width="12.5703125" style="4" customWidth="1"/>
    <col min="14864" max="14864" width="26.140625" style="4" customWidth="1"/>
    <col min="14865" max="15104" width="0.85546875" style="4"/>
    <col min="15105" max="15105" width="47.140625" style="4" customWidth="1"/>
    <col min="15106" max="15106" width="13" style="4" customWidth="1"/>
    <col min="15107" max="15107" width="8.5703125" style="4" customWidth="1"/>
    <col min="15108" max="15108" width="13.7109375" style="4" customWidth="1"/>
    <col min="15109" max="15109" width="17.140625" style="4" customWidth="1"/>
    <col min="15110" max="15110" width="13.85546875" style="4" customWidth="1"/>
    <col min="15111" max="15111" width="13.140625" style="4" customWidth="1"/>
    <col min="15112" max="15112" width="15" style="4" customWidth="1"/>
    <col min="15113" max="15113" width="11.140625" style="4" customWidth="1"/>
    <col min="15114" max="15114" width="15.5703125" style="4" customWidth="1"/>
    <col min="15115" max="15115" width="12.7109375" style="4" customWidth="1"/>
    <col min="15116" max="15116" width="15.5703125" style="4" customWidth="1"/>
    <col min="15117" max="15118" width="13.85546875" style="4" customWidth="1"/>
    <col min="15119" max="15119" width="12.5703125" style="4" customWidth="1"/>
    <col min="15120" max="15120" width="26.140625" style="4" customWidth="1"/>
    <col min="15121" max="15360" width="0.85546875" style="4"/>
    <col min="15361" max="15361" width="47.140625" style="4" customWidth="1"/>
    <col min="15362" max="15362" width="13" style="4" customWidth="1"/>
    <col min="15363" max="15363" width="8.5703125" style="4" customWidth="1"/>
    <col min="15364" max="15364" width="13.7109375" style="4" customWidth="1"/>
    <col min="15365" max="15365" width="17.140625" style="4" customWidth="1"/>
    <col min="15366" max="15366" width="13.85546875" style="4" customWidth="1"/>
    <col min="15367" max="15367" width="13.140625" style="4" customWidth="1"/>
    <col min="15368" max="15368" width="15" style="4" customWidth="1"/>
    <col min="15369" max="15369" width="11.140625" style="4" customWidth="1"/>
    <col min="15370" max="15370" width="15.5703125" style="4" customWidth="1"/>
    <col min="15371" max="15371" width="12.7109375" style="4" customWidth="1"/>
    <col min="15372" max="15372" width="15.5703125" style="4" customWidth="1"/>
    <col min="15373" max="15374" width="13.85546875" style="4" customWidth="1"/>
    <col min="15375" max="15375" width="12.5703125" style="4" customWidth="1"/>
    <col min="15376" max="15376" width="26.140625" style="4" customWidth="1"/>
    <col min="15377" max="15616" width="0.85546875" style="4"/>
    <col min="15617" max="15617" width="47.140625" style="4" customWidth="1"/>
    <col min="15618" max="15618" width="13" style="4" customWidth="1"/>
    <col min="15619" max="15619" width="8.5703125" style="4" customWidth="1"/>
    <col min="15620" max="15620" width="13.7109375" style="4" customWidth="1"/>
    <col min="15621" max="15621" width="17.140625" style="4" customWidth="1"/>
    <col min="15622" max="15622" width="13.85546875" style="4" customWidth="1"/>
    <col min="15623" max="15623" width="13.140625" style="4" customWidth="1"/>
    <col min="15624" max="15624" width="15" style="4" customWidth="1"/>
    <col min="15625" max="15625" width="11.140625" style="4" customWidth="1"/>
    <col min="15626" max="15626" width="15.5703125" style="4" customWidth="1"/>
    <col min="15627" max="15627" width="12.7109375" style="4" customWidth="1"/>
    <col min="15628" max="15628" width="15.5703125" style="4" customWidth="1"/>
    <col min="15629" max="15630" width="13.85546875" style="4" customWidth="1"/>
    <col min="15631" max="15631" width="12.5703125" style="4" customWidth="1"/>
    <col min="15632" max="15632" width="26.140625" style="4" customWidth="1"/>
    <col min="15633" max="15872" width="0.85546875" style="4"/>
    <col min="15873" max="15873" width="47.140625" style="4" customWidth="1"/>
    <col min="15874" max="15874" width="13" style="4" customWidth="1"/>
    <col min="15875" max="15875" width="8.5703125" style="4" customWidth="1"/>
    <col min="15876" max="15876" width="13.7109375" style="4" customWidth="1"/>
    <col min="15877" max="15877" width="17.140625" style="4" customWidth="1"/>
    <col min="15878" max="15878" width="13.85546875" style="4" customWidth="1"/>
    <col min="15879" max="15879" width="13.140625" style="4" customWidth="1"/>
    <col min="15880" max="15880" width="15" style="4" customWidth="1"/>
    <col min="15881" max="15881" width="11.140625" style="4" customWidth="1"/>
    <col min="15882" max="15882" width="15.5703125" style="4" customWidth="1"/>
    <col min="15883" max="15883" width="12.7109375" style="4" customWidth="1"/>
    <col min="15884" max="15884" width="15.5703125" style="4" customWidth="1"/>
    <col min="15885" max="15886" width="13.85546875" style="4" customWidth="1"/>
    <col min="15887" max="15887" width="12.5703125" style="4" customWidth="1"/>
    <col min="15888" max="15888" width="26.140625" style="4" customWidth="1"/>
    <col min="15889" max="16128" width="0.85546875" style="4"/>
    <col min="16129" max="16129" width="47.140625" style="4" customWidth="1"/>
    <col min="16130" max="16130" width="13" style="4" customWidth="1"/>
    <col min="16131" max="16131" width="8.5703125" style="4" customWidth="1"/>
    <col min="16132" max="16132" width="13.7109375" style="4" customWidth="1"/>
    <col min="16133" max="16133" width="17.140625" style="4" customWidth="1"/>
    <col min="16134" max="16134" width="13.85546875" style="4" customWidth="1"/>
    <col min="16135" max="16135" width="13.140625" style="4" customWidth="1"/>
    <col min="16136" max="16136" width="15" style="4" customWidth="1"/>
    <col min="16137" max="16137" width="11.140625" style="4" customWidth="1"/>
    <col min="16138" max="16138" width="15.5703125" style="4" customWidth="1"/>
    <col min="16139" max="16139" width="12.7109375" style="4" customWidth="1"/>
    <col min="16140" max="16140" width="15.5703125" style="4" customWidth="1"/>
    <col min="16141" max="16142" width="13.85546875" style="4" customWidth="1"/>
    <col min="16143" max="16143" width="12.5703125" style="4" customWidth="1"/>
    <col min="16144" max="16144" width="26.140625" style="4" customWidth="1"/>
    <col min="16145" max="16384" width="0.85546875" style="4"/>
  </cols>
  <sheetData>
    <row r="1" spans="1:16" s="1" customFormat="1" x14ac:dyDescent="0.2">
      <c r="P1" s="2" t="s">
        <v>0</v>
      </c>
    </row>
    <row r="3" spans="1:16" x14ac:dyDescent="0.2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2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6" spans="1:16" x14ac:dyDescent="0.2">
      <c r="A6" s="4" t="s">
        <v>3</v>
      </c>
      <c r="B6" s="4" t="s">
        <v>4</v>
      </c>
    </row>
    <row r="7" spans="1:16" x14ac:dyDescent="0.2">
      <c r="B7" s="4" t="s">
        <v>2</v>
      </c>
    </row>
    <row r="8" spans="1:16" x14ac:dyDescent="0.2">
      <c r="A8" s="4" t="s">
        <v>5</v>
      </c>
      <c r="B8" s="4" t="s">
        <v>6</v>
      </c>
    </row>
    <row r="9" spans="1:16" x14ac:dyDescent="0.2">
      <c r="O9" s="5"/>
      <c r="P9" s="5"/>
    </row>
    <row r="10" spans="1:16" x14ac:dyDescent="0.2">
      <c r="O10" s="5"/>
      <c r="P10" s="5"/>
    </row>
    <row r="11" spans="1:16" x14ac:dyDescent="0.2">
      <c r="A11" s="4" t="s">
        <v>7</v>
      </c>
      <c r="L11" s="6"/>
      <c r="M11" s="6"/>
      <c r="N11" s="6"/>
      <c r="O11" s="6"/>
      <c r="P11" s="6"/>
    </row>
    <row r="12" spans="1:16" x14ac:dyDescent="0.2">
      <c r="A12" s="4" t="s">
        <v>8</v>
      </c>
      <c r="L12" s="7"/>
      <c r="M12" s="7"/>
      <c r="N12" s="7"/>
      <c r="O12" s="7"/>
      <c r="P12" s="7"/>
    </row>
    <row r="13" spans="1:16" x14ac:dyDescent="0.2">
      <c r="A13" s="4" t="s">
        <v>9</v>
      </c>
      <c r="L13" s="7"/>
      <c r="M13" s="7"/>
      <c r="N13" s="7"/>
      <c r="O13" s="7"/>
      <c r="P13" s="7"/>
    </row>
    <row r="14" spans="1:16" ht="15" customHeight="1" x14ac:dyDescent="0.2">
      <c r="A14" s="4" t="s">
        <v>10</v>
      </c>
      <c r="B14" s="4" t="s">
        <v>11</v>
      </c>
      <c r="L14" s="7"/>
      <c r="M14" s="7"/>
      <c r="N14" s="7"/>
      <c r="O14" s="7"/>
      <c r="P14" s="7"/>
    </row>
    <row r="15" spans="1:16" x14ac:dyDescent="0.2">
      <c r="A15" s="4" t="s">
        <v>12</v>
      </c>
      <c r="B15" s="4" t="s">
        <v>13</v>
      </c>
      <c r="F15" s="8"/>
      <c r="G15" s="9"/>
      <c r="L15" s="7"/>
      <c r="M15" s="7"/>
      <c r="N15" s="7"/>
      <c r="O15" s="7"/>
      <c r="P15" s="7"/>
    </row>
    <row r="16" spans="1:16" x14ac:dyDescent="0.2">
      <c r="D16" s="8"/>
      <c r="J16" s="8"/>
      <c r="M16" s="5"/>
      <c r="N16" s="5"/>
      <c r="O16" s="5"/>
      <c r="P16" s="5"/>
    </row>
    <row r="17" spans="1:26" x14ac:dyDescent="0.2">
      <c r="D17" s="8"/>
    </row>
    <row r="18" spans="1:26" s="12" customFormat="1" ht="12.75" customHeight="1" x14ac:dyDescent="0.2">
      <c r="A18" s="10" t="s">
        <v>14</v>
      </c>
      <c r="B18" s="10" t="s">
        <v>15</v>
      </c>
      <c r="C18" s="10" t="s">
        <v>16</v>
      </c>
      <c r="D18" s="10" t="s">
        <v>17</v>
      </c>
      <c r="E18" s="11" t="s">
        <v>18</v>
      </c>
      <c r="F18" s="11" t="s">
        <v>19</v>
      </c>
      <c r="G18" s="11"/>
      <c r="H18" s="11"/>
      <c r="I18" s="11"/>
      <c r="J18" s="11" t="s">
        <v>20</v>
      </c>
      <c r="K18" s="11" t="s">
        <v>21</v>
      </c>
      <c r="L18" s="11" t="s">
        <v>22</v>
      </c>
      <c r="M18" s="11"/>
      <c r="N18" s="11"/>
      <c r="O18" s="11"/>
      <c r="P18" s="10" t="s">
        <v>23</v>
      </c>
      <c r="Q18" s="4"/>
      <c r="R18" s="4"/>
      <c r="S18" s="4"/>
      <c r="T18" s="4"/>
      <c r="U18" s="4"/>
      <c r="V18" s="4"/>
      <c r="W18" s="4"/>
      <c r="X18" s="4"/>
    </row>
    <row r="19" spans="1:26" s="12" customFormat="1" ht="78" customHeight="1" x14ac:dyDescent="0.2">
      <c r="A19" s="13"/>
      <c r="B19" s="13"/>
      <c r="C19" s="13"/>
      <c r="D19" s="13"/>
      <c r="E19" s="11"/>
      <c r="F19" s="14" t="s">
        <v>24</v>
      </c>
      <c r="G19" s="14" t="s">
        <v>25</v>
      </c>
      <c r="H19" s="14" t="s">
        <v>26</v>
      </c>
      <c r="I19" s="14" t="s">
        <v>27</v>
      </c>
      <c r="J19" s="11"/>
      <c r="K19" s="11"/>
      <c r="L19" s="14" t="s">
        <v>24</v>
      </c>
      <c r="M19" s="14" t="s">
        <v>25</v>
      </c>
      <c r="N19" s="14" t="s">
        <v>26</v>
      </c>
      <c r="O19" s="14" t="s">
        <v>27</v>
      </c>
      <c r="P19" s="13"/>
      <c r="Q19" s="4"/>
      <c r="R19" s="4"/>
      <c r="S19" s="4"/>
      <c r="T19" s="4"/>
      <c r="U19" s="4"/>
      <c r="V19" s="4"/>
      <c r="W19" s="4"/>
      <c r="X19" s="4"/>
    </row>
    <row r="20" spans="1:26" s="18" customFormat="1" ht="28.5" customHeight="1" x14ac:dyDescent="0.2">
      <c r="A20" s="15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7" t="s">
        <v>28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7" t="s">
        <v>29</v>
      </c>
      <c r="O20" s="15">
        <v>15</v>
      </c>
      <c r="P20" s="16">
        <v>16</v>
      </c>
      <c r="Q20" s="4"/>
      <c r="R20" s="4"/>
      <c r="S20" s="4"/>
      <c r="T20" s="4"/>
      <c r="U20" s="4"/>
      <c r="V20" s="4"/>
      <c r="W20" s="4"/>
      <c r="X20" s="4"/>
    </row>
    <row r="21" spans="1:26" s="25" customFormat="1" ht="76.5" x14ac:dyDescent="0.2">
      <c r="A21" s="19" t="s">
        <v>30</v>
      </c>
      <c r="B21" s="20" t="s">
        <v>31</v>
      </c>
      <c r="C21" s="21" t="s">
        <v>32</v>
      </c>
      <c r="D21" s="22">
        <f>D22+D30+D35+D43+D44+D45+D48+D49+D50</f>
        <v>62231572.000000007</v>
      </c>
      <c r="E21" s="22">
        <f t="shared" ref="E21:H21" si="0">E22+E30+E35+E43+E44+E45+E48+E49+E50</f>
        <v>62231571.992090009</v>
      </c>
      <c r="F21" s="22">
        <f t="shared" si="0"/>
        <v>61523095.702370003</v>
      </c>
      <c r="G21" s="22">
        <f t="shared" si="0"/>
        <v>303853.12987</v>
      </c>
      <c r="H21" s="22">
        <f t="shared" si="0"/>
        <v>61826948.832240008</v>
      </c>
      <c r="I21" s="22">
        <f>I22+I30+I35+I43+I44+I45+I48+I49+I50</f>
        <v>404623.15985</v>
      </c>
      <c r="J21" s="22">
        <f t="shared" ref="J21:O21" si="1">J22+J30+J35+J43+J44+J45+J48+J49+J50</f>
        <v>59464586.999999993</v>
      </c>
      <c r="K21" s="22">
        <f t="shared" si="1"/>
        <v>59464587.037810005</v>
      </c>
      <c r="L21" s="22">
        <f t="shared" si="1"/>
        <v>58815114.679370001</v>
      </c>
      <c r="M21" s="22">
        <f t="shared" si="1"/>
        <v>304320.98699</v>
      </c>
      <c r="N21" s="22">
        <f t="shared" si="1"/>
        <v>59119435.666359998</v>
      </c>
      <c r="O21" s="22">
        <f t="shared" si="1"/>
        <v>345151.37144999998</v>
      </c>
      <c r="P21" s="23" t="s">
        <v>33</v>
      </c>
      <c r="Q21" s="4"/>
      <c r="R21" s="4"/>
      <c r="S21" s="4"/>
      <c r="T21" s="4"/>
      <c r="U21" s="4"/>
      <c r="V21" s="4"/>
      <c r="W21" s="4"/>
      <c r="X21" s="4"/>
      <c r="Y21" s="24">
        <v>-69017771</v>
      </c>
      <c r="Z21" s="24" t="e">
        <v>#REF!</v>
      </c>
    </row>
    <row r="22" spans="1:26" s="25" customFormat="1" x14ac:dyDescent="0.2">
      <c r="A22" s="26" t="s">
        <v>34</v>
      </c>
      <c r="B22" s="20" t="s">
        <v>31</v>
      </c>
      <c r="C22" s="21" t="s">
        <v>35</v>
      </c>
      <c r="D22" s="22">
        <f>SUM(D23:D24,D29)</f>
        <v>10297885.0461</v>
      </c>
      <c r="E22" s="22">
        <f t="shared" ref="E22:I22" si="2">SUM(E23:E24,E29)</f>
        <v>10297885.057598807</v>
      </c>
      <c r="F22" s="22">
        <f t="shared" si="2"/>
        <v>10169186.305698806</v>
      </c>
      <c r="G22" s="22">
        <f t="shared" si="2"/>
        <v>25107.747240000001</v>
      </c>
      <c r="H22" s="22">
        <f t="shared" si="2"/>
        <v>10194294.052938806</v>
      </c>
      <c r="I22" s="22">
        <f t="shared" si="2"/>
        <v>103591.00466000001</v>
      </c>
      <c r="J22" s="22">
        <f>SUM(J23:J24,J29)</f>
        <v>8967505.2235900015</v>
      </c>
      <c r="K22" s="22">
        <f t="shared" ref="K22:O22" si="3">SUM(K23:K24,K29)</f>
        <v>8967505.2235900015</v>
      </c>
      <c r="L22" s="22">
        <f t="shared" si="3"/>
        <v>8863857.5179416277</v>
      </c>
      <c r="M22" s="22">
        <f t="shared" si="3"/>
        <v>30717.782225882234</v>
      </c>
      <c r="N22" s="22">
        <f t="shared" si="3"/>
        <v>8894575.3001675103</v>
      </c>
      <c r="O22" s="22">
        <f t="shared" si="3"/>
        <v>72929.923422490145</v>
      </c>
      <c r="P22" s="22"/>
      <c r="Q22" s="4"/>
      <c r="R22" s="4"/>
      <c r="S22" s="4"/>
      <c r="T22" s="4"/>
      <c r="U22" s="4"/>
      <c r="V22" s="4"/>
      <c r="W22" s="4"/>
      <c r="X22" s="4"/>
      <c r="Y22" s="24">
        <v>-10818122.926519999</v>
      </c>
      <c r="Z22" s="24" t="e">
        <v>#REF!</v>
      </c>
    </row>
    <row r="23" spans="1:26" s="33" customFormat="1" x14ac:dyDescent="0.2">
      <c r="A23" s="27" t="s">
        <v>36</v>
      </c>
      <c r="B23" s="28" t="s">
        <v>31</v>
      </c>
      <c r="C23" s="29" t="s">
        <v>37</v>
      </c>
      <c r="D23" s="30">
        <v>2205919.5239500003</v>
      </c>
      <c r="E23" s="31">
        <f>F23+G23+I23</f>
        <v>2205919.5239499998</v>
      </c>
      <c r="F23" s="30">
        <v>2079834.1120499999</v>
      </c>
      <c r="G23" s="30">
        <v>24544.266739999999</v>
      </c>
      <c r="H23" s="31">
        <f>F23+G23</f>
        <v>2104378.37879</v>
      </c>
      <c r="I23" s="30">
        <v>101541.14516</v>
      </c>
      <c r="J23" s="30">
        <v>2057271.6229599998</v>
      </c>
      <c r="K23" s="22">
        <f>L23+M23+O23</f>
        <v>2057271.6229599998</v>
      </c>
      <c r="L23" s="30">
        <v>1957209.3666616275</v>
      </c>
      <c r="M23" s="30">
        <v>29398.934905882234</v>
      </c>
      <c r="N23" s="31">
        <f>L23+M23</f>
        <v>1986608.3015675098</v>
      </c>
      <c r="O23" s="30">
        <v>70663.32139249015</v>
      </c>
      <c r="P23" s="32"/>
      <c r="Q23" s="4"/>
      <c r="R23" s="4"/>
      <c r="S23" s="4"/>
      <c r="T23" s="4"/>
      <c r="U23" s="4"/>
      <c r="V23" s="4"/>
      <c r="W23" s="4"/>
      <c r="X23" s="4"/>
      <c r="Y23" s="24">
        <v>-2229192.25954</v>
      </c>
      <c r="Z23" s="24" t="e">
        <v>#REF!</v>
      </c>
    </row>
    <row r="24" spans="1:26" s="33" customFormat="1" ht="51" x14ac:dyDescent="0.2">
      <c r="A24" s="27" t="s">
        <v>38</v>
      </c>
      <c r="B24" s="28" t="s">
        <v>31</v>
      </c>
      <c r="C24" s="29" t="s">
        <v>39</v>
      </c>
      <c r="D24" s="30">
        <v>7905682.1965200007</v>
      </c>
      <c r="E24" s="31">
        <f>F24</f>
        <v>7905682.2080188068</v>
      </c>
      <c r="F24" s="30">
        <v>7905682.2080188068</v>
      </c>
      <c r="G24" s="30">
        <v>0</v>
      </c>
      <c r="H24" s="31">
        <f>F24+G24</f>
        <v>7905682.2080188068</v>
      </c>
      <c r="I24" s="30">
        <v>0</v>
      </c>
      <c r="J24" s="30">
        <v>6753020.0199300004</v>
      </c>
      <c r="K24" s="31">
        <f>L24</f>
        <v>6753020.0199300004</v>
      </c>
      <c r="L24" s="30">
        <v>6753020.0199300004</v>
      </c>
      <c r="M24" s="30">
        <v>0</v>
      </c>
      <c r="N24" s="31">
        <f>L24+M24</f>
        <v>6753020.0199300004</v>
      </c>
      <c r="O24" s="30">
        <v>0</v>
      </c>
      <c r="P24" s="32"/>
      <c r="Q24" s="4"/>
      <c r="R24" s="4"/>
      <c r="S24" s="4"/>
      <c r="T24" s="4"/>
      <c r="U24" s="4"/>
      <c r="V24" s="4"/>
      <c r="W24" s="4"/>
      <c r="X24" s="4"/>
      <c r="Y24" s="24">
        <v>-8251087.5499999989</v>
      </c>
      <c r="Z24" s="24" t="e">
        <v>#REF!</v>
      </c>
    </row>
    <row r="25" spans="1:26" s="33" customFormat="1" x14ac:dyDescent="0.2">
      <c r="A25" s="34" t="s">
        <v>40</v>
      </c>
      <c r="B25" s="35" t="s">
        <v>31</v>
      </c>
      <c r="C25" s="36"/>
      <c r="D25" s="31">
        <f t="shared" ref="D25:E28" si="4">E25</f>
        <v>1613010.7099999997</v>
      </c>
      <c r="E25" s="31">
        <f t="shared" si="4"/>
        <v>1613010.7099999997</v>
      </c>
      <c r="F25" s="30">
        <v>1613010.7099999997</v>
      </c>
      <c r="G25" s="30">
        <v>0</v>
      </c>
      <c r="H25" s="31">
        <f t="shared" ref="H25:H28" si="5">F25+G25</f>
        <v>1613010.7099999997</v>
      </c>
      <c r="I25" s="30">
        <v>0</v>
      </c>
      <c r="J25" s="31">
        <f t="shared" ref="J25:K28" si="6">K25</f>
        <v>1286338.2900000005</v>
      </c>
      <c r="K25" s="22">
        <f t="shared" si="6"/>
        <v>1286338.2900000005</v>
      </c>
      <c r="L25" s="30">
        <v>1286338.2900000005</v>
      </c>
      <c r="M25" s="30">
        <v>0</v>
      </c>
      <c r="N25" s="31">
        <f t="shared" ref="N25:N28" si="7">L25+M25</f>
        <v>1286338.2900000005</v>
      </c>
      <c r="O25" s="30">
        <v>0</v>
      </c>
      <c r="P25" s="37"/>
      <c r="Q25" s="4"/>
      <c r="R25" s="4"/>
      <c r="S25" s="4"/>
      <c r="T25" s="4"/>
      <c r="U25" s="4"/>
      <c r="V25" s="4"/>
      <c r="W25" s="4"/>
      <c r="X25" s="4"/>
      <c r="Y25" s="24">
        <v>-1696133.7599999998</v>
      </c>
      <c r="Z25" s="24">
        <v>-1696133.7599999998</v>
      </c>
    </row>
    <row r="26" spans="1:26" s="33" customFormat="1" x14ac:dyDescent="0.2">
      <c r="A26" s="34" t="s">
        <v>41</v>
      </c>
      <c r="B26" s="35" t="s">
        <v>31</v>
      </c>
      <c r="C26" s="36"/>
      <c r="D26" s="31">
        <f t="shared" si="4"/>
        <v>812365.0299999998</v>
      </c>
      <c r="E26" s="31">
        <f t="shared" si="4"/>
        <v>812365.0299999998</v>
      </c>
      <c r="F26" s="30">
        <v>812365.0299999998</v>
      </c>
      <c r="G26" s="30">
        <v>0</v>
      </c>
      <c r="H26" s="31">
        <f t="shared" si="5"/>
        <v>812365.0299999998</v>
      </c>
      <c r="I26" s="30">
        <v>0</v>
      </c>
      <c r="J26" s="31">
        <f t="shared" si="6"/>
        <v>733284.72</v>
      </c>
      <c r="K26" s="22">
        <f t="shared" si="6"/>
        <v>733284.72</v>
      </c>
      <c r="L26" s="30">
        <v>733284.72</v>
      </c>
      <c r="M26" s="30">
        <v>0</v>
      </c>
      <c r="N26" s="31">
        <f t="shared" si="7"/>
        <v>733284.72</v>
      </c>
      <c r="O26" s="30">
        <v>0</v>
      </c>
      <c r="P26" s="37"/>
      <c r="Q26" s="4"/>
      <c r="R26" s="4"/>
      <c r="S26" s="4"/>
      <c r="T26" s="4"/>
      <c r="U26" s="4"/>
      <c r="V26" s="4"/>
      <c r="W26" s="4"/>
      <c r="X26" s="4"/>
      <c r="Y26" s="24">
        <v>-920767.47999999986</v>
      </c>
      <c r="Z26" s="24">
        <v>-920767.47999999986</v>
      </c>
    </row>
    <row r="27" spans="1:26" s="33" customFormat="1" x14ac:dyDescent="0.2">
      <c r="A27" s="34" t="s">
        <v>42</v>
      </c>
      <c r="B27" s="35" t="s">
        <v>31</v>
      </c>
      <c r="C27" s="36"/>
      <c r="D27" s="31">
        <f t="shared" si="4"/>
        <v>2645104.0780188083</v>
      </c>
      <c r="E27" s="31">
        <f t="shared" si="4"/>
        <v>2645104.0780188083</v>
      </c>
      <c r="F27" s="30">
        <v>2645104.0780188083</v>
      </c>
      <c r="G27" s="30">
        <v>0</v>
      </c>
      <c r="H27" s="31">
        <f t="shared" si="5"/>
        <v>2645104.0780188083</v>
      </c>
      <c r="I27" s="30">
        <v>0</v>
      </c>
      <c r="J27" s="31">
        <f t="shared" si="6"/>
        <v>2332454.0999999996</v>
      </c>
      <c r="K27" s="22">
        <f t="shared" si="6"/>
        <v>2332454.0999999996</v>
      </c>
      <c r="L27" s="30">
        <v>2332454.0999999996</v>
      </c>
      <c r="M27" s="30">
        <v>0</v>
      </c>
      <c r="N27" s="31">
        <f t="shared" si="7"/>
        <v>2332454.0999999996</v>
      </c>
      <c r="O27" s="30">
        <v>0</v>
      </c>
      <c r="P27" s="37"/>
      <c r="Q27" s="4"/>
      <c r="R27" s="4"/>
      <c r="S27" s="4"/>
      <c r="T27" s="4"/>
      <c r="U27" s="4"/>
      <c r="V27" s="4"/>
      <c r="W27" s="4"/>
      <c r="X27" s="4"/>
      <c r="Y27" s="24">
        <v>-2631176.9500000002</v>
      </c>
      <c r="Z27" s="24">
        <v>-2631176.9500000002</v>
      </c>
    </row>
    <row r="28" spans="1:26" s="33" customFormat="1" x14ac:dyDescent="0.2">
      <c r="A28" s="34" t="s">
        <v>43</v>
      </c>
      <c r="B28" s="35" t="s">
        <v>31</v>
      </c>
      <c r="C28" s="36"/>
      <c r="D28" s="31">
        <f t="shared" si="4"/>
        <v>2835202.3899999997</v>
      </c>
      <c r="E28" s="31">
        <f t="shared" si="4"/>
        <v>2835202.3899999997</v>
      </c>
      <c r="F28" s="30">
        <v>2835202.3899999997</v>
      </c>
      <c r="G28" s="30">
        <v>0</v>
      </c>
      <c r="H28" s="31">
        <f t="shared" si="5"/>
        <v>2835202.3899999997</v>
      </c>
      <c r="I28" s="30">
        <v>0</v>
      </c>
      <c r="J28" s="31">
        <f t="shared" si="6"/>
        <v>2400942.91</v>
      </c>
      <c r="K28" s="22">
        <f t="shared" si="6"/>
        <v>2400942.91</v>
      </c>
      <c r="L28" s="30">
        <v>2400942.91</v>
      </c>
      <c r="M28" s="30">
        <v>0</v>
      </c>
      <c r="N28" s="31">
        <f t="shared" si="7"/>
        <v>2400942.91</v>
      </c>
      <c r="O28" s="30">
        <v>0</v>
      </c>
      <c r="P28" s="37"/>
      <c r="Q28" s="4"/>
      <c r="R28" s="4"/>
      <c r="S28" s="4"/>
      <c r="T28" s="4"/>
      <c r="U28" s="4"/>
      <c r="V28" s="4"/>
      <c r="W28" s="4"/>
      <c r="X28" s="4"/>
      <c r="Y28" s="24">
        <v>-3003009.36</v>
      </c>
      <c r="Z28" s="24">
        <v>-3003009.36</v>
      </c>
    </row>
    <row r="29" spans="1:26" s="33" customFormat="1" ht="25.5" x14ac:dyDescent="0.2">
      <c r="A29" s="27" t="s">
        <v>44</v>
      </c>
      <c r="B29" s="28" t="s">
        <v>31</v>
      </c>
      <c r="C29" s="29" t="s">
        <v>45</v>
      </c>
      <c r="D29" s="30">
        <v>186283.32563000001</v>
      </c>
      <c r="E29" s="31">
        <f>F29+G29+I29</f>
        <v>186283.32562999998</v>
      </c>
      <c r="F29" s="30">
        <v>183669.98562999998</v>
      </c>
      <c r="G29" s="30">
        <v>563.48050000000001</v>
      </c>
      <c r="H29" s="31">
        <f>F29+G29</f>
        <v>184233.46612999999</v>
      </c>
      <c r="I29" s="30">
        <v>2049.8595</v>
      </c>
      <c r="J29" s="30">
        <v>157213.58069999999</v>
      </c>
      <c r="K29" s="31">
        <f>L29+M29+O29</f>
        <v>157213.58069999999</v>
      </c>
      <c r="L29" s="30">
        <v>153628.13134999998</v>
      </c>
      <c r="M29" s="30">
        <v>1318.8473200000001</v>
      </c>
      <c r="N29" s="31">
        <f>L29+M29</f>
        <v>154946.97866999998</v>
      </c>
      <c r="O29" s="30">
        <v>2266.60203</v>
      </c>
      <c r="P29" s="32"/>
      <c r="Q29" s="4"/>
      <c r="R29" s="4"/>
      <c r="S29" s="4"/>
      <c r="T29" s="4"/>
      <c r="U29" s="4"/>
      <c r="V29" s="4"/>
      <c r="W29" s="4"/>
      <c r="X29" s="4"/>
      <c r="Y29" s="24">
        <v>-337843.11697999999</v>
      </c>
      <c r="Z29" s="24" t="e">
        <v>#REF!</v>
      </c>
    </row>
    <row r="30" spans="1:26" s="25" customFormat="1" ht="25.5" x14ac:dyDescent="0.2">
      <c r="A30" s="26" t="s">
        <v>46</v>
      </c>
      <c r="B30" s="20" t="s">
        <v>31</v>
      </c>
      <c r="C30" s="21" t="s">
        <v>47</v>
      </c>
      <c r="D30" s="22">
        <f>SUM(D31:D34)</f>
        <v>21432121.900210004</v>
      </c>
      <c r="E30" s="22">
        <f t="shared" ref="E30:O30" si="8">SUM(E31:E34)</f>
        <v>21432121.900210004</v>
      </c>
      <c r="F30" s="22">
        <f t="shared" si="8"/>
        <v>21417093.139080003</v>
      </c>
      <c r="G30" s="22">
        <f t="shared" si="8"/>
        <v>7251.9498199999998</v>
      </c>
      <c r="H30" s="22">
        <f t="shared" si="8"/>
        <v>21424345.088900004</v>
      </c>
      <c r="I30" s="22">
        <f t="shared" si="8"/>
        <v>7776.8113099999991</v>
      </c>
      <c r="J30" s="22">
        <f t="shared" si="8"/>
        <v>20397168.2454</v>
      </c>
      <c r="K30" s="22">
        <f t="shared" si="8"/>
        <v>20397168.2454</v>
      </c>
      <c r="L30" s="22">
        <f t="shared" si="8"/>
        <v>20379080.836509999</v>
      </c>
      <c r="M30" s="22">
        <f t="shared" si="8"/>
        <v>6818.5567299999993</v>
      </c>
      <c r="N30" s="22">
        <f t="shared" si="8"/>
        <v>20385899.393239997</v>
      </c>
      <c r="O30" s="22">
        <f t="shared" si="8"/>
        <v>11268.85216</v>
      </c>
      <c r="P30" s="22"/>
      <c r="Q30" s="4"/>
      <c r="R30" s="4"/>
      <c r="S30" s="4"/>
      <c r="T30" s="4"/>
      <c r="U30" s="4"/>
      <c r="V30" s="4"/>
      <c r="W30" s="4"/>
      <c r="X30" s="4"/>
      <c r="Y30" s="24">
        <v>-25920533.956870001</v>
      </c>
      <c r="Z30" s="24" t="e">
        <v>#REF!</v>
      </c>
    </row>
    <row r="31" spans="1:26" s="33" customFormat="1" x14ac:dyDescent="0.2">
      <c r="A31" s="27" t="s">
        <v>48</v>
      </c>
      <c r="B31" s="28" t="s">
        <v>31</v>
      </c>
      <c r="C31" s="38" t="s">
        <v>49</v>
      </c>
      <c r="D31" s="30">
        <v>361627.36657000007</v>
      </c>
      <c r="E31" s="31">
        <f t="shared" ref="E31:E67" si="9">F31+G31+I31</f>
        <v>361627.36656999995</v>
      </c>
      <c r="F31" s="30">
        <v>352571.17804999999</v>
      </c>
      <c r="G31" s="30">
        <v>5324.9510899999996</v>
      </c>
      <c r="H31" s="31">
        <f>F31+G31</f>
        <v>357896.12913999998</v>
      </c>
      <c r="I31" s="30">
        <v>3731.2374299999997</v>
      </c>
      <c r="J31" s="30">
        <v>349891.16100999998</v>
      </c>
      <c r="K31" s="31">
        <f>L31+M31+O31</f>
        <v>349891.16100999998</v>
      </c>
      <c r="L31" s="30">
        <v>340651.76069000002</v>
      </c>
      <c r="M31" s="30">
        <v>5565.1960899999995</v>
      </c>
      <c r="N31" s="31">
        <f>L31+M31</f>
        <v>346216.95678000001</v>
      </c>
      <c r="O31" s="30">
        <v>3674.2042300000003</v>
      </c>
      <c r="P31" s="32"/>
      <c r="Q31" s="4"/>
      <c r="R31" s="4"/>
      <c r="S31" s="4"/>
      <c r="T31" s="4"/>
      <c r="U31" s="4"/>
      <c r="V31" s="4"/>
      <c r="W31" s="4"/>
      <c r="X31" s="4"/>
      <c r="Y31" s="24">
        <v>-414236.01642</v>
      </c>
      <c r="Z31" s="24" t="e">
        <v>#REF!</v>
      </c>
    </row>
    <row r="32" spans="1:26" s="33" customFormat="1" x14ac:dyDescent="0.2">
      <c r="A32" s="27" t="s">
        <v>50</v>
      </c>
      <c r="B32" s="28" t="s">
        <v>31</v>
      </c>
      <c r="C32" s="38" t="s">
        <v>51</v>
      </c>
      <c r="D32" s="30">
        <v>11848862.28111</v>
      </c>
      <c r="E32" s="31">
        <f t="shared" si="9"/>
        <v>11848862.28111</v>
      </c>
      <c r="F32" s="30">
        <v>11848862.28111</v>
      </c>
      <c r="G32" s="30">
        <v>0</v>
      </c>
      <c r="H32" s="31">
        <f>F32+G32</f>
        <v>11848862.28111</v>
      </c>
      <c r="I32" s="30">
        <v>0</v>
      </c>
      <c r="J32" s="30">
        <v>11507884.660490001</v>
      </c>
      <c r="K32" s="31">
        <f>L32+M32+O32</f>
        <v>11507884.660490001</v>
      </c>
      <c r="L32" s="30">
        <v>11507884.660490001</v>
      </c>
      <c r="M32" s="30">
        <v>0</v>
      </c>
      <c r="N32" s="31">
        <f>L32+M32</f>
        <v>11507884.660490001</v>
      </c>
      <c r="O32" s="30">
        <v>0</v>
      </c>
      <c r="P32" s="32"/>
      <c r="Q32" s="4"/>
      <c r="R32" s="4"/>
      <c r="S32" s="4"/>
      <c r="T32" s="4"/>
      <c r="U32" s="4"/>
      <c r="V32" s="4"/>
      <c r="W32" s="4"/>
      <c r="X32" s="4"/>
      <c r="Y32" s="24">
        <v>-13340380.39885</v>
      </c>
      <c r="Z32" s="24" t="e">
        <v>#REF!</v>
      </c>
    </row>
    <row r="33" spans="1:26" s="33" customFormat="1" ht="33.75" customHeight="1" x14ac:dyDescent="0.2">
      <c r="A33" s="27" t="s">
        <v>52</v>
      </c>
      <c r="B33" s="28" t="s">
        <v>31</v>
      </c>
      <c r="C33" s="38" t="s">
        <v>53</v>
      </c>
      <c r="D33" s="30">
        <v>8815459.8720400017</v>
      </c>
      <c r="E33" s="31">
        <f t="shared" si="9"/>
        <v>8815459.8720400017</v>
      </c>
      <c r="F33" s="30">
        <v>8815459.8720400017</v>
      </c>
      <c r="G33" s="30">
        <v>0</v>
      </c>
      <c r="H33" s="31">
        <f>F33+G33</f>
        <v>8815459.8720400017</v>
      </c>
      <c r="I33" s="30">
        <v>0</v>
      </c>
      <c r="J33" s="30">
        <v>8146923.0464999992</v>
      </c>
      <c r="K33" s="31">
        <f>L33+M33+O33</f>
        <v>8146923.0464999992</v>
      </c>
      <c r="L33" s="30">
        <v>8146923.0464999992</v>
      </c>
      <c r="M33" s="30">
        <v>0</v>
      </c>
      <c r="N33" s="31">
        <f>L33+M33</f>
        <v>8146923.0464999992</v>
      </c>
      <c r="O33" s="30">
        <v>0</v>
      </c>
      <c r="P33" s="32"/>
      <c r="Q33" s="4"/>
      <c r="R33" s="4"/>
      <c r="S33" s="4"/>
      <c r="T33" s="4"/>
      <c r="U33" s="4"/>
      <c r="V33" s="4"/>
      <c r="W33" s="4"/>
      <c r="X33" s="4"/>
      <c r="Y33" s="24">
        <v>-11713428.909700001</v>
      </c>
      <c r="Z33" s="24" t="e">
        <v>#REF!</v>
      </c>
    </row>
    <row r="34" spans="1:26" s="41" customFormat="1" ht="25.5" x14ac:dyDescent="0.2">
      <c r="A34" s="27" t="s">
        <v>54</v>
      </c>
      <c r="B34" s="35" t="s">
        <v>31</v>
      </c>
      <c r="C34" s="39" t="s">
        <v>55</v>
      </c>
      <c r="D34" s="30">
        <v>406172.38049000001</v>
      </c>
      <c r="E34" s="30">
        <f t="shared" si="9"/>
        <v>406172.38048999995</v>
      </c>
      <c r="F34" s="30">
        <v>400199.80787999998</v>
      </c>
      <c r="G34" s="30">
        <v>1926.99873</v>
      </c>
      <c r="H34" s="30">
        <f>F34+G34</f>
        <v>402126.80660999997</v>
      </c>
      <c r="I34" s="30">
        <v>4045.5738799999999</v>
      </c>
      <c r="J34" s="30">
        <v>392469.3774</v>
      </c>
      <c r="K34" s="30">
        <f>L34+M34+O34</f>
        <v>392469.3774</v>
      </c>
      <c r="L34" s="30">
        <v>383621.36882999999</v>
      </c>
      <c r="M34" s="30">
        <v>1253.3606399999999</v>
      </c>
      <c r="N34" s="30">
        <f>L34+M34</f>
        <v>384874.72947000002</v>
      </c>
      <c r="O34" s="30">
        <v>7594.6479300000001</v>
      </c>
      <c r="P34" s="37"/>
      <c r="Q34" s="4"/>
      <c r="R34" s="4"/>
      <c r="S34" s="4"/>
      <c r="T34" s="4"/>
      <c r="U34" s="4"/>
      <c r="V34" s="4"/>
      <c r="W34" s="4"/>
      <c r="X34" s="4"/>
      <c r="Y34" s="40">
        <v>-452488.63189999998</v>
      </c>
      <c r="Z34" s="40" t="e">
        <v>#REF!</v>
      </c>
    </row>
    <row r="35" spans="1:26" s="25" customFormat="1" x14ac:dyDescent="0.2">
      <c r="A35" s="42" t="s">
        <v>56</v>
      </c>
      <c r="B35" s="28" t="s">
        <v>31</v>
      </c>
      <c r="C35" s="38" t="s">
        <v>57</v>
      </c>
      <c r="D35" s="30">
        <v>8763932.4491400011</v>
      </c>
      <c r="E35" s="31">
        <f>F35+G35+I35</f>
        <v>8763932.4491399992</v>
      </c>
      <c r="F35" s="31">
        <f>SUM(F36:F38)</f>
        <v>8489504.6751099993</v>
      </c>
      <c r="G35" s="31">
        <f>SUM(G36:G38)</f>
        <v>150010.0116</v>
      </c>
      <c r="H35" s="31">
        <f>F35+G35</f>
        <v>8639514.68671</v>
      </c>
      <c r="I35" s="31">
        <f>SUM(I36:I38)</f>
        <v>124417.76243</v>
      </c>
      <c r="J35" s="30">
        <v>8291813.24596</v>
      </c>
      <c r="K35" s="31">
        <f>L35+M35+O35</f>
        <v>8291813.24596</v>
      </c>
      <c r="L35" s="30">
        <v>8031783.5303710718</v>
      </c>
      <c r="M35" s="30">
        <v>149677.04112772265</v>
      </c>
      <c r="N35" s="31">
        <f>L35+M35</f>
        <v>8181460.5714987945</v>
      </c>
      <c r="O35" s="30">
        <v>110352.67446120562</v>
      </c>
      <c r="P35" s="32"/>
      <c r="Q35" s="4"/>
      <c r="R35" s="4"/>
      <c r="S35" s="4"/>
      <c r="T35" s="4"/>
      <c r="U35" s="4"/>
      <c r="V35" s="4"/>
      <c r="W35" s="4"/>
      <c r="X35" s="4"/>
      <c r="Y35" s="24">
        <v>-9707559.0095400009</v>
      </c>
      <c r="Z35" s="24" t="e">
        <v>#REF!</v>
      </c>
    </row>
    <row r="36" spans="1:26" s="25" customFormat="1" x14ac:dyDescent="0.2">
      <c r="A36" s="34" t="s">
        <v>58</v>
      </c>
      <c r="B36" s="28" t="s">
        <v>31</v>
      </c>
      <c r="C36" s="38"/>
      <c r="D36" s="31">
        <f>E36</f>
        <v>1782424.6787399999</v>
      </c>
      <c r="E36" s="31">
        <f t="shared" si="9"/>
        <v>1782424.6787399999</v>
      </c>
      <c r="F36" s="30">
        <v>1702692.63264</v>
      </c>
      <c r="G36" s="30">
        <v>49643.187520000007</v>
      </c>
      <c r="H36" s="31">
        <f t="shared" ref="H36:H42" si="10">F36+G36</f>
        <v>1752335.8201599999</v>
      </c>
      <c r="I36" s="30">
        <v>30088.858580000004</v>
      </c>
      <c r="J36" s="31">
        <f>K36</f>
        <v>2235890.6889299997</v>
      </c>
      <c r="K36" s="22">
        <f t="shared" ref="K36:K60" si="11">L36+M36+O36</f>
        <v>2235890.6889299997</v>
      </c>
      <c r="L36" s="30">
        <v>2154448.128008896</v>
      </c>
      <c r="M36" s="30">
        <v>49455.195810441917</v>
      </c>
      <c r="N36" s="22">
        <f t="shared" ref="N36:N67" si="12">L36+M36</f>
        <v>2203903.3238193379</v>
      </c>
      <c r="O36" s="30">
        <v>31987.365110661976</v>
      </c>
      <c r="P36" s="32"/>
      <c r="Q36" s="4"/>
      <c r="R36" s="4"/>
      <c r="S36" s="4"/>
      <c r="T36" s="4"/>
      <c r="U36" s="4"/>
      <c r="V36" s="4"/>
      <c r="W36" s="4"/>
      <c r="X36" s="4"/>
      <c r="Y36" s="24">
        <v>-2925105.3881799998</v>
      </c>
      <c r="Z36" s="24">
        <v>-2925105.3881799998</v>
      </c>
    </row>
    <row r="37" spans="1:26" s="25" customFormat="1" x14ac:dyDescent="0.2">
      <c r="A37" s="34" t="s">
        <v>59</v>
      </c>
      <c r="B37" s="28" t="s">
        <v>31</v>
      </c>
      <c r="C37" s="38"/>
      <c r="D37" s="31">
        <f t="shared" ref="D37:D42" si="13">E37</f>
        <v>2293177.2390400004</v>
      </c>
      <c r="E37" s="31">
        <f t="shared" si="9"/>
        <v>2293177.2390400004</v>
      </c>
      <c r="F37" s="30">
        <v>2175082.8365200004</v>
      </c>
      <c r="G37" s="30">
        <v>87502.524149999997</v>
      </c>
      <c r="H37" s="31">
        <f t="shared" si="10"/>
        <v>2262585.3606700003</v>
      </c>
      <c r="I37" s="30">
        <v>30591.878370000002</v>
      </c>
      <c r="J37" s="31">
        <f t="shared" ref="J37:J42" si="14">K37</f>
        <v>2478355.8992299996</v>
      </c>
      <c r="K37" s="22">
        <f t="shared" si="11"/>
        <v>2478355.8992299996</v>
      </c>
      <c r="L37" s="30">
        <v>2367682.187603815</v>
      </c>
      <c r="M37" s="30">
        <v>77770.692971414086</v>
      </c>
      <c r="N37" s="22">
        <f t="shared" si="12"/>
        <v>2445452.8805752289</v>
      </c>
      <c r="O37" s="30">
        <v>32903.018654770742</v>
      </c>
      <c r="P37" s="32"/>
      <c r="Q37" s="4"/>
      <c r="R37" s="4"/>
      <c r="S37" s="4"/>
      <c r="T37" s="4"/>
      <c r="U37" s="4"/>
      <c r="V37" s="4"/>
      <c r="W37" s="4"/>
      <c r="X37" s="4"/>
      <c r="Y37" s="24">
        <v>-3156640.0836899998</v>
      </c>
      <c r="Z37" s="24">
        <v>-3156640.0836899998</v>
      </c>
    </row>
    <row r="38" spans="1:26" s="25" customFormat="1" x14ac:dyDescent="0.2">
      <c r="A38" s="34" t="s">
        <v>60</v>
      </c>
      <c r="B38" s="28" t="s">
        <v>31</v>
      </c>
      <c r="C38" s="38"/>
      <c r="D38" s="31">
        <f t="shared" si="13"/>
        <v>4688330.5313599994</v>
      </c>
      <c r="E38" s="31">
        <f t="shared" si="9"/>
        <v>4688330.5313599994</v>
      </c>
      <c r="F38" s="30">
        <v>4611729.2059499994</v>
      </c>
      <c r="G38" s="30">
        <v>12864.299929999999</v>
      </c>
      <c r="H38" s="31">
        <f t="shared" si="10"/>
        <v>4624593.5058799991</v>
      </c>
      <c r="I38" s="30">
        <v>63737.025479999997</v>
      </c>
      <c r="J38" s="31">
        <f t="shared" si="14"/>
        <v>3577566.6578500001</v>
      </c>
      <c r="K38" s="22">
        <f t="shared" si="11"/>
        <v>3577566.6578500001</v>
      </c>
      <c r="L38" s="30">
        <v>3509653.2147783609</v>
      </c>
      <c r="M38" s="30">
        <v>22451.152355866649</v>
      </c>
      <c r="N38" s="22">
        <f t="shared" si="12"/>
        <v>3532104.3671342274</v>
      </c>
      <c r="O38" s="30">
        <v>45462.290715772891</v>
      </c>
      <c r="P38" s="32"/>
      <c r="Q38" s="4"/>
      <c r="R38" s="4"/>
      <c r="S38" s="4"/>
      <c r="T38" s="4"/>
      <c r="U38" s="4"/>
      <c r="V38" s="4"/>
      <c r="W38" s="4"/>
      <c r="X38" s="4"/>
      <c r="Y38" s="24">
        <v>-3625813.5376500003</v>
      </c>
      <c r="Z38" s="24">
        <v>-3625813.5376500003</v>
      </c>
    </row>
    <row r="39" spans="1:26" s="25" customFormat="1" ht="38.25" x14ac:dyDescent="0.2">
      <c r="A39" s="43" t="s">
        <v>61</v>
      </c>
      <c r="B39" s="28" t="s">
        <v>62</v>
      </c>
      <c r="C39" s="38"/>
      <c r="D39" s="31">
        <f t="shared" si="13"/>
        <v>28223</v>
      </c>
      <c r="E39" s="31">
        <f t="shared" si="9"/>
        <v>28223</v>
      </c>
      <c r="F39" s="31">
        <f>F40+F41+F42</f>
        <v>27263</v>
      </c>
      <c r="G39" s="31">
        <f>G40+G41+G42</f>
        <v>521</v>
      </c>
      <c r="H39" s="31">
        <f t="shared" si="10"/>
        <v>27784</v>
      </c>
      <c r="I39" s="31">
        <f>I40+I41+I42</f>
        <v>439</v>
      </c>
      <c r="J39" s="31">
        <f t="shared" si="14"/>
        <v>28174</v>
      </c>
      <c r="K39" s="31">
        <f t="shared" si="11"/>
        <v>28174</v>
      </c>
      <c r="L39" s="31">
        <f>L40+L41+L42</f>
        <v>27318.972525842433</v>
      </c>
      <c r="M39" s="31">
        <f>M40+M41+M42</f>
        <v>449.60581325127009</v>
      </c>
      <c r="N39" s="31">
        <f t="shared" si="12"/>
        <v>27768.578339093703</v>
      </c>
      <c r="O39" s="31">
        <f>O40+O41+O42</f>
        <v>405.42166090629655</v>
      </c>
      <c r="P39" s="22"/>
      <c r="Q39" s="4"/>
      <c r="R39" s="4"/>
      <c r="S39" s="4"/>
      <c r="T39" s="4"/>
      <c r="U39" s="4"/>
      <c r="V39" s="4"/>
      <c r="W39" s="4"/>
      <c r="X39" s="4"/>
      <c r="Y39" s="24">
        <v>-29543</v>
      </c>
      <c r="Z39" s="24">
        <v>-29543</v>
      </c>
    </row>
    <row r="40" spans="1:26" s="25" customFormat="1" x14ac:dyDescent="0.2">
      <c r="A40" s="34" t="s">
        <v>58</v>
      </c>
      <c r="B40" s="28" t="s">
        <v>62</v>
      </c>
      <c r="C40" s="38"/>
      <c r="D40" s="31">
        <f t="shared" si="13"/>
        <v>4606</v>
      </c>
      <c r="E40" s="31">
        <f t="shared" si="9"/>
        <v>4606</v>
      </c>
      <c r="F40" s="30">
        <v>4395</v>
      </c>
      <c r="G40" s="30">
        <v>138</v>
      </c>
      <c r="H40" s="31">
        <f t="shared" si="10"/>
        <v>4533</v>
      </c>
      <c r="I40" s="30">
        <v>73</v>
      </c>
      <c r="J40" s="31">
        <f t="shared" si="14"/>
        <v>4586.0000000000009</v>
      </c>
      <c r="K40" s="22">
        <f t="shared" si="11"/>
        <v>4586.0000000000009</v>
      </c>
      <c r="L40" s="30">
        <v>4424.9766483146013</v>
      </c>
      <c r="M40" s="30">
        <v>99.013768482983409</v>
      </c>
      <c r="N40" s="31">
        <f t="shared" si="12"/>
        <v>4523.9904167975847</v>
      </c>
      <c r="O40" s="30">
        <v>62.009583202415833</v>
      </c>
      <c r="P40" s="32"/>
      <c r="Q40" s="4"/>
      <c r="R40" s="4"/>
      <c r="S40" s="4"/>
      <c r="T40" s="4"/>
      <c r="U40" s="4"/>
      <c r="V40" s="4"/>
      <c r="W40" s="4"/>
      <c r="X40" s="4"/>
      <c r="Y40" s="24">
        <v>-4628</v>
      </c>
      <c r="Z40" s="24">
        <v>-4628</v>
      </c>
    </row>
    <row r="41" spans="1:26" s="25" customFormat="1" x14ac:dyDescent="0.2">
      <c r="A41" s="34" t="s">
        <v>59</v>
      </c>
      <c r="B41" s="28" t="s">
        <v>62</v>
      </c>
      <c r="C41" s="38"/>
      <c r="D41" s="31">
        <f t="shared" si="13"/>
        <v>8355</v>
      </c>
      <c r="E41" s="31">
        <f t="shared" si="9"/>
        <v>8355</v>
      </c>
      <c r="F41" s="30">
        <v>7895</v>
      </c>
      <c r="G41" s="30">
        <v>339</v>
      </c>
      <c r="H41" s="31">
        <f t="shared" si="10"/>
        <v>8234</v>
      </c>
      <c r="I41" s="30">
        <v>121</v>
      </c>
      <c r="J41" s="31">
        <f t="shared" si="14"/>
        <v>8301</v>
      </c>
      <c r="K41" s="22">
        <f t="shared" si="11"/>
        <v>8301</v>
      </c>
      <c r="L41" s="30">
        <v>7928.9958775278328</v>
      </c>
      <c r="M41" s="30">
        <v>258.59204476828666</v>
      </c>
      <c r="N41" s="31">
        <f t="shared" si="12"/>
        <v>8187.5879222961194</v>
      </c>
      <c r="O41" s="30">
        <v>113.41207770388068</v>
      </c>
      <c r="P41" s="32"/>
      <c r="Q41" s="4"/>
      <c r="R41" s="4"/>
      <c r="S41" s="4"/>
      <c r="T41" s="4"/>
      <c r="U41" s="4"/>
      <c r="V41" s="4"/>
      <c r="W41" s="4"/>
      <c r="X41" s="4"/>
      <c r="Y41" s="24">
        <v>-9045</v>
      </c>
      <c r="Z41" s="24">
        <v>-9045</v>
      </c>
    </row>
    <row r="42" spans="1:26" s="25" customFormat="1" x14ac:dyDescent="0.2">
      <c r="A42" s="34" t="s">
        <v>60</v>
      </c>
      <c r="B42" s="28" t="s">
        <v>62</v>
      </c>
      <c r="C42" s="38"/>
      <c r="D42" s="31">
        <f t="shared" si="13"/>
        <v>15262</v>
      </c>
      <c r="E42" s="31">
        <f t="shared" si="9"/>
        <v>15262</v>
      </c>
      <c r="F42" s="30">
        <v>14973</v>
      </c>
      <c r="G42" s="30">
        <v>44</v>
      </c>
      <c r="H42" s="31">
        <f t="shared" si="10"/>
        <v>15017</v>
      </c>
      <c r="I42" s="30">
        <v>245</v>
      </c>
      <c r="J42" s="31">
        <f t="shared" si="14"/>
        <v>15287</v>
      </c>
      <c r="K42" s="22">
        <f t="shared" si="11"/>
        <v>15287</v>
      </c>
      <c r="L42" s="30">
        <v>14965</v>
      </c>
      <c r="M42" s="30">
        <v>92</v>
      </c>
      <c r="N42" s="31">
        <f t="shared" si="12"/>
        <v>15057</v>
      </c>
      <c r="O42" s="30">
        <v>230</v>
      </c>
      <c r="P42" s="32"/>
      <c r="Q42" s="4"/>
      <c r="R42" s="4"/>
      <c r="S42" s="4"/>
      <c r="T42" s="4"/>
      <c r="U42" s="4"/>
      <c r="V42" s="4"/>
      <c r="W42" s="4"/>
      <c r="X42" s="4"/>
      <c r="Y42" s="24">
        <v>-15870</v>
      </c>
      <c r="Z42" s="24">
        <v>-15870</v>
      </c>
    </row>
    <row r="43" spans="1:26" s="33" customFormat="1" ht="76.5" x14ac:dyDescent="0.2">
      <c r="A43" s="42" t="s">
        <v>63</v>
      </c>
      <c r="B43" s="28" t="s">
        <v>31</v>
      </c>
      <c r="C43" s="38" t="s">
        <v>64</v>
      </c>
      <c r="D43" s="30">
        <v>2783790.6875800001</v>
      </c>
      <c r="E43" s="31">
        <f t="shared" si="9"/>
        <v>2783790.6875799997</v>
      </c>
      <c r="F43" s="30">
        <v>2698682.8072999995</v>
      </c>
      <c r="G43" s="30">
        <v>46764.327310000001</v>
      </c>
      <c r="H43" s="31">
        <f>F43+G43</f>
        <v>2745447.1346099996</v>
      </c>
      <c r="I43" s="30">
        <v>38343.552969999997</v>
      </c>
      <c r="J43" s="30">
        <v>2597444.9767000005</v>
      </c>
      <c r="K43" s="31">
        <f>L43+M43+O43</f>
        <v>2597444.9767</v>
      </c>
      <c r="L43" s="30">
        <v>2520528.0597755308</v>
      </c>
      <c r="M43" s="30">
        <v>44411.712273075318</v>
      </c>
      <c r="N43" s="31">
        <f>L43+M43</f>
        <v>2564939.7720486061</v>
      </c>
      <c r="O43" s="30">
        <v>32505.204651393986</v>
      </c>
      <c r="P43" s="32"/>
      <c r="Q43" s="4"/>
      <c r="R43" s="4"/>
      <c r="S43" s="4"/>
      <c r="T43" s="4"/>
      <c r="U43" s="4"/>
      <c r="V43" s="4"/>
      <c r="W43" s="4"/>
      <c r="X43" s="4"/>
      <c r="Y43" s="24">
        <v>-2819718.1683200002</v>
      </c>
      <c r="Z43" s="24" t="e">
        <v>#REF!</v>
      </c>
    </row>
    <row r="44" spans="1:26" s="33" customFormat="1" x14ac:dyDescent="0.2">
      <c r="A44" s="42" t="s">
        <v>65</v>
      </c>
      <c r="B44" s="28" t="s">
        <v>31</v>
      </c>
      <c r="C44" s="38" t="s">
        <v>66</v>
      </c>
      <c r="D44" s="30">
        <v>7308703.4440200003</v>
      </c>
      <c r="E44" s="31">
        <f t="shared" si="9"/>
        <v>7308703.4440199994</v>
      </c>
      <c r="F44" s="30">
        <v>7287520.1238799999</v>
      </c>
      <c r="G44" s="30">
        <v>8909.0096699999995</v>
      </c>
      <c r="H44" s="31">
        <f>F44+G44</f>
        <v>7296429.1335499994</v>
      </c>
      <c r="I44" s="30">
        <v>12274.31047</v>
      </c>
      <c r="J44" s="30">
        <v>6722199.1873500003</v>
      </c>
      <c r="K44" s="31">
        <f>L44+M44+O44</f>
        <v>6722199.1873499993</v>
      </c>
      <c r="L44" s="30">
        <v>6699380.6096599996</v>
      </c>
      <c r="M44" s="30">
        <v>10172.512429999999</v>
      </c>
      <c r="N44" s="31">
        <f>L44+M44</f>
        <v>6709553.1220899997</v>
      </c>
      <c r="O44" s="30">
        <v>12646.065259999999</v>
      </c>
      <c r="P44" s="32"/>
      <c r="Q44" s="4"/>
      <c r="R44" s="4"/>
      <c r="S44" s="4"/>
      <c r="T44" s="4"/>
      <c r="U44" s="4"/>
      <c r="V44" s="4"/>
      <c r="W44" s="4"/>
      <c r="X44" s="4"/>
      <c r="Y44" s="24">
        <v>-6293351.3319100002</v>
      </c>
      <c r="Z44" s="24" t="e">
        <v>#REF!</v>
      </c>
    </row>
    <row r="45" spans="1:26" s="25" customFormat="1" x14ac:dyDescent="0.2">
      <c r="A45" s="26" t="s">
        <v>67</v>
      </c>
      <c r="B45" s="44" t="s">
        <v>31</v>
      </c>
      <c r="C45" s="45" t="s">
        <v>68</v>
      </c>
      <c r="D45" s="22">
        <f t="shared" ref="D45" si="15">SUM(D46:D47)</f>
        <v>294526.63955999998</v>
      </c>
      <c r="E45" s="22">
        <f t="shared" ref="E45:O45" si="16">SUM(E46:E47)</f>
        <v>294526.63956000004</v>
      </c>
      <c r="F45" s="22">
        <f t="shared" si="16"/>
        <v>289161.66155000002</v>
      </c>
      <c r="G45" s="22">
        <f t="shared" si="16"/>
        <v>4334.0051699999995</v>
      </c>
      <c r="H45" s="22">
        <f t="shared" si="16"/>
        <v>293495.66672000004</v>
      </c>
      <c r="I45" s="22">
        <f t="shared" si="16"/>
        <v>1030.9728400000001</v>
      </c>
      <c r="J45" s="22">
        <f t="shared" si="16"/>
        <v>330221.08311000001</v>
      </c>
      <c r="K45" s="22">
        <f t="shared" si="16"/>
        <v>330221.08311000001</v>
      </c>
      <c r="L45" s="22">
        <f t="shared" si="16"/>
        <v>324045.02222543681</v>
      </c>
      <c r="M45" s="22">
        <f t="shared" si="16"/>
        <v>4341.5819650564963</v>
      </c>
      <c r="N45" s="22">
        <f t="shared" si="16"/>
        <v>328386.60419049329</v>
      </c>
      <c r="O45" s="22">
        <f t="shared" si="16"/>
        <v>1834.4789195066951</v>
      </c>
      <c r="P45" s="22"/>
      <c r="Q45" s="4"/>
      <c r="R45" s="4"/>
      <c r="S45" s="4"/>
      <c r="T45" s="4"/>
      <c r="U45" s="4"/>
      <c r="V45" s="4"/>
      <c r="W45" s="4"/>
      <c r="X45" s="4"/>
      <c r="Y45" s="24">
        <v>-1155448.9083100001</v>
      </c>
      <c r="Z45" s="24" t="e">
        <v>#REF!</v>
      </c>
    </row>
    <row r="46" spans="1:26" s="33" customFormat="1" x14ac:dyDescent="0.2">
      <c r="A46" s="43" t="s">
        <v>69</v>
      </c>
      <c r="B46" s="28" t="s">
        <v>31</v>
      </c>
      <c r="C46" s="38" t="s">
        <v>70</v>
      </c>
      <c r="D46" s="30">
        <v>292983.95850999997</v>
      </c>
      <c r="E46" s="31">
        <f t="shared" ref="E46:E48" si="17">F46+G46+I46</f>
        <v>292983.95851000003</v>
      </c>
      <c r="F46" s="30">
        <v>287631.67272000003</v>
      </c>
      <c r="G46" s="30">
        <v>4332.7063799999996</v>
      </c>
      <c r="H46" s="31">
        <f>F46+G46</f>
        <v>291964.37910000002</v>
      </c>
      <c r="I46" s="30">
        <v>1019.5794100000001</v>
      </c>
      <c r="J46" s="30">
        <v>251361.24013999998</v>
      </c>
      <c r="K46" s="31">
        <f t="shared" ref="K46:K48" si="18">L46+M46+O46</f>
        <v>251361.24014000001</v>
      </c>
      <c r="L46" s="30">
        <v>245744.6140354368</v>
      </c>
      <c r="M46" s="30">
        <v>4263.6644850564962</v>
      </c>
      <c r="N46" s="31">
        <f t="shared" ref="N46:N48" si="19">L46+M46</f>
        <v>250008.2785204933</v>
      </c>
      <c r="O46" s="30">
        <v>1352.9616195066951</v>
      </c>
      <c r="P46" s="32"/>
      <c r="Q46" s="4"/>
      <c r="R46" s="4"/>
      <c r="S46" s="4"/>
      <c r="T46" s="4"/>
      <c r="U46" s="4"/>
      <c r="V46" s="4"/>
      <c r="W46" s="4"/>
      <c r="X46" s="4"/>
      <c r="Y46" s="24">
        <v>-503271.51560000004</v>
      </c>
      <c r="Z46" s="24" t="e">
        <v>#REF!</v>
      </c>
    </row>
    <row r="47" spans="1:26" s="33" customFormat="1" x14ac:dyDescent="0.2">
      <c r="A47" s="43" t="s">
        <v>71</v>
      </c>
      <c r="B47" s="28" t="s">
        <v>31</v>
      </c>
      <c r="C47" s="38" t="s">
        <v>72</v>
      </c>
      <c r="D47" s="30">
        <v>1542.6810500000001</v>
      </c>
      <c r="E47" s="31">
        <f t="shared" si="17"/>
        <v>1542.6810500000001</v>
      </c>
      <c r="F47" s="30">
        <v>1529.98883</v>
      </c>
      <c r="G47" s="30">
        <v>1.2987899999999999</v>
      </c>
      <c r="H47" s="31">
        <f>F47+G47</f>
        <v>1531.2876200000001</v>
      </c>
      <c r="I47" s="30">
        <v>11.39343</v>
      </c>
      <c r="J47" s="30">
        <v>78859.842969999998</v>
      </c>
      <c r="K47" s="31">
        <f t="shared" si="18"/>
        <v>78859.842970000012</v>
      </c>
      <c r="L47" s="30">
        <v>78300.408190000002</v>
      </c>
      <c r="M47" s="30">
        <v>77.917479999999998</v>
      </c>
      <c r="N47" s="31">
        <f t="shared" si="19"/>
        <v>78378.325670000006</v>
      </c>
      <c r="O47" s="30">
        <v>481.51729999999998</v>
      </c>
      <c r="P47" s="32"/>
      <c r="Q47" s="4"/>
      <c r="R47" s="4"/>
      <c r="S47" s="4"/>
      <c r="T47" s="4"/>
      <c r="U47" s="4"/>
      <c r="V47" s="4"/>
      <c r="W47" s="4"/>
      <c r="X47" s="4"/>
      <c r="Y47" s="24">
        <v>-652177.39271000004</v>
      </c>
      <c r="Z47" s="24" t="e">
        <v>#REF!</v>
      </c>
    </row>
    <row r="48" spans="1:26" s="33" customFormat="1" ht="25.5" x14ac:dyDescent="0.2">
      <c r="A48" s="42" t="s">
        <v>73</v>
      </c>
      <c r="B48" s="28" t="s">
        <v>31</v>
      </c>
      <c r="C48" s="38" t="s">
        <v>74</v>
      </c>
      <c r="D48" s="30">
        <v>975814.95504999999</v>
      </c>
      <c r="E48" s="31">
        <f t="shared" si="17"/>
        <v>975814.95505000011</v>
      </c>
      <c r="F48" s="30">
        <v>944154.42060000007</v>
      </c>
      <c r="G48" s="30">
        <v>16883.42539</v>
      </c>
      <c r="H48" s="31">
        <f>F48+G48</f>
        <v>961037.84599000006</v>
      </c>
      <c r="I48" s="30">
        <v>14777.109060000001</v>
      </c>
      <c r="J48" s="30">
        <v>770245.31484999997</v>
      </c>
      <c r="K48" s="31">
        <f t="shared" si="18"/>
        <v>770245.31484999997</v>
      </c>
      <c r="L48" s="30">
        <v>743641.66347999999</v>
      </c>
      <c r="M48" s="30">
        <v>15841.056839999999</v>
      </c>
      <c r="N48" s="31">
        <f t="shared" si="19"/>
        <v>759482.72031999996</v>
      </c>
      <c r="O48" s="30">
        <v>10762.594529999998</v>
      </c>
      <c r="P48" s="32"/>
      <c r="Q48" s="4"/>
      <c r="R48" s="4"/>
      <c r="S48" s="4"/>
      <c r="T48" s="4"/>
      <c r="U48" s="4"/>
      <c r="V48" s="4"/>
      <c r="W48" s="4"/>
      <c r="X48" s="4"/>
      <c r="Y48" s="24">
        <v>-315157.14552999998</v>
      </c>
      <c r="Z48" s="24" t="e">
        <v>#REF!</v>
      </c>
    </row>
    <row r="49" spans="1:26" s="33" customFormat="1" ht="38.25" x14ac:dyDescent="0.2">
      <c r="A49" s="26" t="s">
        <v>75</v>
      </c>
      <c r="B49" s="20" t="s">
        <v>31</v>
      </c>
      <c r="C49" s="21" t="s">
        <v>76</v>
      </c>
      <c r="D49" s="31">
        <v>3478340</v>
      </c>
      <c r="E49" s="31">
        <f t="shared" si="9"/>
        <v>3478340</v>
      </c>
      <c r="F49" s="31">
        <v>3478340</v>
      </c>
      <c r="G49" s="31">
        <v>0</v>
      </c>
      <c r="H49" s="31">
        <f t="shared" ref="H49" si="20">F49+G49</f>
        <v>3478340</v>
      </c>
      <c r="I49" s="31">
        <v>0</v>
      </c>
      <c r="J49" s="22">
        <v>3039046</v>
      </c>
      <c r="K49" s="22">
        <f t="shared" si="11"/>
        <v>3039046</v>
      </c>
      <c r="L49" s="22">
        <v>3039046</v>
      </c>
      <c r="M49" s="22">
        <v>0</v>
      </c>
      <c r="N49" s="22">
        <f t="shared" si="12"/>
        <v>3039046</v>
      </c>
      <c r="O49" s="22">
        <v>0</v>
      </c>
      <c r="P49" s="22"/>
      <c r="Q49" s="4"/>
      <c r="R49" s="4"/>
      <c r="S49" s="4"/>
      <c r="T49" s="4"/>
      <c r="U49" s="4"/>
      <c r="V49" s="4"/>
      <c r="W49" s="4"/>
      <c r="X49" s="4"/>
      <c r="Y49" s="24">
        <v>-1636808</v>
      </c>
      <c r="Z49" s="24">
        <v>-1636808</v>
      </c>
    </row>
    <row r="50" spans="1:26" s="33" customFormat="1" ht="21.75" customHeight="1" x14ac:dyDescent="0.2">
      <c r="A50" s="26" t="s">
        <v>77</v>
      </c>
      <c r="B50" s="31" t="s">
        <v>31</v>
      </c>
      <c r="C50" s="31" t="s">
        <v>78</v>
      </c>
      <c r="D50" s="31">
        <v>6896456.8783399984</v>
      </c>
      <c r="E50" s="31">
        <f>F50+G50+I50</f>
        <v>6896456.8589311969</v>
      </c>
      <c r="F50" s="31">
        <v>6749452.5691511966</v>
      </c>
      <c r="G50" s="31">
        <v>44592.653670000043</v>
      </c>
      <c r="H50" s="31">
        <f>F50+G50</f>
        <v>6794045.2228211965</v>
      </c>
      <c r="I50" s="31">
        <v>102411.63610999995</v>
      </c>
      <c r="J50" s="31">
        <v>8348943.723039994</v>
      </c>
      <c r="K50" s="31">
        <f t="shared" si="11"/>
        <v>8348943.7608500021</v>
      </c>
      <c r="L50" s="31">
        <v>8213751.4394063354</v>
      </c>
      <c r="M50" s="31">
        <v>42340.743398263301</v>
      </c>
      <c r="N50" s="31">
        <f t="shared" si="12"/>
        <v>8256092.1828045985</v>
      </c>
      <c r="O50" s="31">
        <v>92851.578045403541</v>
      </c>
      <c r="P50" s="46"/>
      <c r="Q50" s="4"/>
      <c r="R50" s="4"/>
      <c r="S50" s="4"/>
      <c r="T50" s="4"/>
      <c r="U50" s="4"/>
      <c r="V50" s="4"/>
      <c r="W50" s="4"/>
      <c r="X50" s="4"/>
      <c r="Y50" s="24">
        <v>-10351071.552999999</v>
      </c>
      <c r="Z50" s="24" t="e">
        <v>#REF!</v>
      </c>
    </row>
    <row r="51" spans="1:26" s="25" customFormat="1" ht="38.25" x14ac:dyDescent="0.2">
      <c r="A51" s="19" t="s">
        <v>79</v>
      </c>
      <c r="B51" s="44" t="s">
        <v>31</v>
      </c>
      <c r="C51" s="45" t="s">
        <v>80</v>
      </c>
      <c r="D51" s="22">
        <f>SUM(D52:D56)</f>
        <v>6501690.7869257908</v>
      </c>
      <c r="E51" s="22">
        <f t="shared" ref="E51:O51" si="21">SUM(E52:E56)</f>
        <v>6501690.7869257908</v>
      </c>
      <c r="F51" s="22">
        <f t="shared" si="21"/>
        <v>6330725.9062939258</v>
      </c>
      <c r="G51" s="22">
        <f t="shared" si="21"/>
        <v>145177.89526661017</v>
      </c>
      <c r="H51" s="22">
        <f>SUM(H52:H56)</f>
        <v>6475903.801560536</v>
      </c>
      <c r="I51" s="22">
        <f t="shared" si="21"/>
        <v>25786.985365254237</v>
      </c>
      <c r="J51" s="22">
        <f t="shared" si="21"/>
        <v>6802622.8833043892</v>
      </c>
      <c r="K51" s="22">
        <f t="shared" si="21"/>
        <v>6802622.8833043892</v>
      </c>
      <c r="L51" s="22">
        <f t="shared" si="21"/>
        <v>6543687</v>
      </c>
      <c r="M51" s="22">
        <f t="shared" si="21"/>
        <v>207039.22260438898</v>
      </c>
      <c r="N51" s="22">
        <f t="shared" si="12"/>
        <v>6750726.2226043893</v>
      </c>
      <c r="O51" s="22">
        <f t="shared" si="21"/>
        <v>51896.660699999993</v>
      </c>
      <c r="P51" s="22"/>
      <c r="Q51" s="4"/>
      <c r="R51" s="4"/>
      <c r="S51" s="4"/>
      <c r="T51" s="4"/>
      <c r="U51" s="4"/>
      <c r="V51" s="4"/>
      <c r="W51" s="4"/>
      <c r="X51" s="4"/>
      <c r="Y51" s="24">
        <v>-7754852.1822052468</v>
      </c>
      <c r="Z51" s="24">
        <v>-7754852.1822052468</v>
      </c>
    </row>
    <row r="52" spans="1:26" s="33" customFormat="1" ht="30" customHeight="1" x14ac:dyDescent="0.2">
      <c r="A52" s="42" t="s">
        <v>81</v>
      </c>
      <c r="B52" s="47" t="s">
        <v>31</v>
      </c>
      <c r="C52" s="48" t="s">
        <v>82</v>
      </c>
      <c r="D52" s="22">
        <f>E52</f>
        <v>3231450</v>
      </c>
      <c r="E52" s="31">
        <f t="shared" si="9"/>
        <v>3231450</v>
      </c>
      <c r="F52" s="37">
        <v>3231450</v>
      </c>
      <c r="G52" s="37">
        <v>0</v>
      </c>
      <c r="H52" s="22">
        <f>G52+F52</f>
        <v>3231450</v>
      </c>
      <c r="I52" s="37">
        <v>0</v>
      </c>
      <c r="J52" s="22">
        <f>K52</f>
        <v>1865716</v>
      </c>
      <c r="K52" s="31">
        <f t="shared" ref="K52:K56" si="22">L52+M52+O52</f>
        <v>1865716</v>
      </c>
      <c r="L52" s="30">
        <v>1865716</v>
      </c>
      <c r="M52" s="30">
        <v>0</v>
      </c>
      <c r="N52" s="22">
        <f t="shared" si="12"/>
        <v>1865716</v>
      </c>
      <c r="O52" s="30">
        <v>0</v>
      </c>
      <c r="P52" s="49"/>
      <c r="Q52" s="4"/>
      <c r="R52" s="4"/>
      <c r="S52" s="4"/>
      <c r="T52" s="4"/>
      <c r="U52" s="4"/>
      <c r="V52" s="4"/>
      <c r="W52" s="4"/>
      <c r="X52" s="4"/>
      <c r="Y52" s="24">
        <v>-250000</v>
      </c>
      <c r="Z52" s="24">
        <v>-250000</v>
      </c>
    </row>
    <row r="53" spans="1:26" s="33" customFormat="1" x14ac:dyDescent="0.2">
      <c r="A53" s="42" t="s">
        <v>83</v>
      </c>
      <c r="B53" s="47" t="s">
        <v>31</v>
      </c>
      <c r="C53" s="48" t="s">
        <v>84</v>
      </c>
      <c r="D53" s="22">
        <f t="shared" ref="D53:D56" si="23">E53</f>
        <v>548923.78692579025</v>
      </c>
      <c r="E53" s="31">
        <f t="shared" si="9"/>
        <v>548923.78692579025</v>
      </c>
      <c r="F53" s="37">
        <v>377958.90629392589</v>
      </c>
      <c r="G53" s="37">
        <v>145177.89526661017</v>
      </c>
      <c r="H53" s="22">
        <f t="shared" ref="H53:H56" si="24">G53+F53</f>
        <v>523136.80156053603</v>
      </c>
      <c r="I53" s="37">
        <v>25786.985365254237</v>
      </c>
      <c r="J53" s="22">
        <f t="shared" ref="J53:J56" si="25">K53</f>
        <v>258935.88330438896</v>
      </c>
      <c r="K53" s="31">
        <f t="shared" si="22"/>
        <v>258935.88330438896</v>
      </c>
      <c r="L53" s="30">
        <v>0</v>
      </c>
      <c r="M53" s="30">
        <v>207039.22260438898</v>
      </c>
      <c r="N53" s="22">
        <f t="shared" si="12"/>
        <v>207039.22260438898</v>
      </c>
      <c r="O53" s="30">
        <v>51896.660699999993</v>
      </c>
      <c r="P53" s="37"/>
      <c r="Q53" s="4"/>
      <c r="R53" s="4"/>
      <c r="S53" s="4"/>
      <c r="T53" s="4"/>
      <c r="U53" s="4"/>
      <c r="V53" s="4"/>
      <c r="W53" s="4"/>
      <c r="X53" s="4"/>
      <c r="Y53" s="24">
        <v>-2587759.4585993271</v>
      </c>
      <c r="Z53" s="24">
        <v>-2587759.4585993271</v>
      </c>
    </row>
    <row r="54" spans="1:26" s="33" customFormat="1" x14ac:dyDescent="0.2">
      <c r="A54" s="42" t="s">
        <v>85</v>
      </c>
      <c r="B54" s="47" t="s">
        <v>31</v>
      </c>
      <c r="C54" s="48" t="s">
        <v>86</v>
      </c>
      <c r="D54" s="22">
        <f t="shared" si="23"/>
        <v>0</v>
      </c>
      <c r="E54" s="31">
        <f t="shared" si="9"/>
        <v>0</v>
      </c>
      <c r="F54" s="37">
        <v>0</v>
      </c>
      <c r="G54" s="37">
        <v>0</v>
      </c>
      <c r="H54" s="22">
        <f t="shared" si="24"/>
        <v>0</v>
      </c>
      <c r="I54" s="37">
        <v>0</v>
      </c>
      <c r="J54" s="22">
        <f t="shared" si="25"/>
        <v>0</v>
      </c>
      <c r="K54" s="31">
        <f t="shared" si="22"/>
        <v>0</v>
      </c>
      <c r="L54" s="30">
        <v>0</v>
      </c>
      <c r="M54" s="30">
        <v>0</v>
      </c>
      <c r="N54" s="22">
        <f t="shared" si="12"/>
        <v>0</v>
      </c>
      <c r="O54" s="30">
        <v>0</v>
      </c>
      <c r="P54" s="50"/>
      <c r="Q54" s="4"/>
      <c r="R54" s="4"/>
      <c r="S54" s="4"/>
      <c r="T54" s="4"/>
      <c r="U54" s="4"/>
      <c r="V54" s="4"/>
      <c r="W54" s="4"/>
      <c r="X54" s="4"/>
      <c r="Y54" s="24">
        <v>-862934.72360592009</v>
      </c>
      <c r="Z54" s="24">
        <v>-862934.72360592009</v>
      </c>
    </row>
    <row r="55" spans="1:26" s="33" customFormat="1" x14ac:dyDescent="0.2">
      <c r="A55" s="42" t="s">
        <v>87</v>
      </c>
      <c r="B55" s="47" t="s">
        <v>31</v>
      </c>
      <c r="C55" s="48" t="s">
        <v>88</v>
      </c>
      <c r="D55" s="22">
        <f t="shared" si="23"/>
        <v>782226</v>
      </c>
      <c r="E55" s="31">
        <f t="shared" si="9"/>
        <v>782226</v>
      </c>
      <c r="F55" s="37">
        <v>782226</v>
      </c>
      <c r="G55" s="37">
        <v>0</v>
      </c>
      <c r="H55" s="22">
        <f t="shared" si="24"/>
        <v>782226</v>
      </c>
      <c r="I55" s="37">
        <v>0</v>
      </c>
      <c r="J55" s="22">
        <f t="shared" si="25"/>
        <v>733842</v>
      </c>
      <c r="K55" s="31">
        <f t="shared" si="22"/>
        <v>733842</v>
      </c>
      <c r="L55" s="30">
        <v>733842</v>
      </c>
      <c r="M55" s="30">
        <v>0</v>
      </c>
      <c r="N55" s="22">
        <f t="shared" si="12"/>
        <v>733842</v>
      </c>
      <c r="O55" s="30">
        <v>0</v>
      </c>
      <c r="P55" s="37"/>
      <c r="Q55" s="4"/>
      <c r="R55" s="4"/>
      <c r="S55" s="4"/>
      <c r="T55" s="4"/>
      <c r="U55" s="4"/>
      <c r="V55" s="4"/>
      <c r="W55" s="4"/>
      <c r="X55" s="4"/>
      <c r="Y55" s="24">
        <v>-761469</v>
      </c>
      <c r="Z55" s="24">
        <v>-761469</v>
      </c>
    </row>
    <row r="56" spans="1:26" s="33" customFormat="1" x14ac:dyDescent="0.2">
      <c r="A56" s="42" t="s">
        <v>89</v>
      </c>
      <c r="B56" s="47" t="s">
        <v>31</v>
      </c>
      <c r="C56" s="48" t="s">
        <v>90</v>
      </c>
      <c r="D56" s="22">
        <f t="shared" si="23"/>
        <v>1939091</v>
      </c>
      <c r="E56" s="31">
        <f t="shared" si="9"/>
        <v>1939091</v>
      </c>
      <c r="F56" s="37">
        <v>1939091</v>
      </c>
      <c r="G56" s="37">
        <v>0</v>
      </c>
      <c r="H56" s="22">
        <f t="shared" si="24"/>
        <v>1939091</v>
      </c>
      <c r="I56" s="37">
        <v>0</v>
      </c>
      <c r="J56" s="22">
        <f t="shared" si="25"/>
        <v>3944129</v>
      </c>
      <c r="K56" s="31">
        <f t="shared" si="22"/>
        <v>3944129</v>
      </c>
      <c r="L56" s="30">
        <v>3944129</v>
      </c>
      <c r="M56" s="30">
        <v>0</v>
      </c>
      <c r="N56" s="22">
        <f t="shared" si="12"/>
        <v>3944129</v>
      </c>
      <c r="O56" s="30">
        <v>0</v>
      </c>
      <c r="P56" s="37"/>
      <c r="Q56" s="4"/>
      <c r="R56" s="4"/>
      <c r="S56" s="4"/>
      <c r="T56" s="4"/>
      <c r="U56" s="4"/>
      <c r="V56" s="4"/>
      <c r="W56" s="4"/>
      <c r="X56" s="4"/>
      <c r="Y56" s="24">
        <v>-3292689</v>
      </c>
      <c r="Z56" s="24">
        <v>-3292689</v>
      </c>
    </row>
    <row r="57" spans="1:26" s="33" customFormat="1" ht="24" customHeight="1" x14ac:dyDescent="0.2">
      <c r="A57" s="51" t="s">
        <v>91</v>
      </c>
      <c r="B57" s="47" t="s">
        <v>31</v>
      </c>
      <c r="C57" s="48" t="s">
        <v>92</v>
      </c>
      <c r="D57" s="31">
        <v>1008258</v>
      </c>
      <c r="E57" s="31">
        <f>F57+G57+I57</f>
        <v>1008258</v>
      </c>
      <c r="F57" s="22">
        <v>501409.79653327854</v>
      </c>
      <c r="G57" s="22">
        <v>338913.80146276817</v>
      </c>
      <c r="H57" s="22">
        <f>F57+G57</f>
        <v>840323.59799604677</v>
      </c>
      <c r="I57" s="22">
        <v>167934.40200395318</v>
      </c>
      <c r="J57" s="31">
        <v>1023800</v>
      </c>
      <c r="K57" s="31">
        <f>L57+M57+O57</f>
        <v>1023799.9999999993</v>
      </c>
      <c r="L57" s="22">
        <v>601156.80228669068</v>
      </c>
      <c r="M57" s="22">
        <v>260990.50419728758</v>
      </c>
      <c r="N57" s="22">
        <f t="shared" si="12"/>
        <v>862147.30648397829</v>
      </c>
      <c r="O57" s="22">
        <v>161652.69351602098</v>
      </c>
      <c r="P57" s="52" t="s">
        <v>93</v>
      </c>
      <c r="Q57" s="4"/>
      <c r="R57" s="4"/>
      <c r="S57" s="4"/>
      <c r="T57" s="4"/>
      <c r="U57" s="4"/>
      <c r="V57" s="4"/>
      <c r="W57" s="4"/>
      <c r="X57" s="4"/>
      <c r="Y57" s="24">
        <v>-1092976</v>
      </c>
      <c r="Z57" s="24">
        <v>-1092976</v>
      </c>
    </row>
    <row r="58" spans="1:26" s="55" customFormat="1" x14ac:dyDescent="0.2">
      <c r="A58" s="53" t="s">
        <v>94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4"/>
      <c r="R58" s="4"/>
      <c r="S58" s="4"/>
      <c r="T58" s="4"/>
      <c r="U58" s="4"/>
      <c r="V58" s="4"/>
      <c r="W58" s="4"/>
      <c r="X58" s="4"/>
      <c r="Y58" s="24">
        <v>0</v>
      </c>
      <c r="Z58" s="24">
        <v>0</v>
      </c>
    </row>
    <row r="59" spans="1:26" s="33" customFormat="1" x14ac:dyDescent="0.2">
      <c r="A59" s="51" t="s">
        <v>95</v>
      </c>
      <c r="B59" s="35" t="s">
        <v>31</v>
      </c>
      <c r="C59" s="39" t="s">
        <v>96</v>
      </c>
      <c r="D59" s="37">
        <v>45256725.030179992</v>
      </c>
      <c r="E59" s="31">
        <f t="shared" si="9"/>
        <v>45256725.03018</v>
      </c>
      <c r="F59" s="37">
        <v>44811778.044830002</v>
      </c>
      <c r="G59" s="37">
        <v>165798.18943</v>
      </c>
      <c r="H59" s="31">
        <f t="shared" ref="H59:H61" si="26">F59+G59</f>
        <v>44977576.23426</v>
      </c>
      <c r="I59" s="30">
        <v>279148.79592</v>
      </c>
      <c r="J59" s="30">
        <v>41806526.464850001</v>
      </c>
      <c r="K59" s="22">
        <f t="shared" si="11"/>
        <v>41806526.464850001</v>
      </c>
      <c r="L59" s="30">
        <v>41411376.672109999</v>
      </c>
      <c r="M59" s="30">
        <v>163905.3222</v>
      </c>
      <c r="N59" s="22">
        <f t="shared" si="12"/>
        <v>41575281.994309999</v>
      </c>
      <c r="O59" s="30">
        <v>231244.47053999998</v>
      </c>
      <c r="P59" s="30"/>
      <c r="Q59" s="4"/>
      <c r="R59" s="4"/>
      <c r="S59" s="4"/>
      <c r="T59" s="4"/>
      <c r="U59" s="4"/>
      <c r="V59" s="4"/>
      <c r="W59" s="4"/>
      <c r="X59" s="4"/>
      <c r="Y59" s="24">
        <v>-48846974.566140004</v>
      </c>
      <c r="Z59" s="24" t="e">
        <v>#VALUE!</v>
      </c>
    </row>
    <row r="60" spans="1:26" s="33" customFormat="1" x14ac:dyDescent="0.2">
      <c r="A60" s="51" t="s">
        <v>97</v>
      </c>
      <c r="B60" s="35" t="s">
        <v>31</v>
      </c>
      <c r="C60" s="39" t="s">
        <v>98</v>
      </c>
      <c r="D60" s="37">
        <v>9654276.7813999988</v>
      </c>
      <c r="E60" s="31">
        <f t="shared" si="9"/>
        <v>9654276.7814000044</v>
      </c>
      <c r="F60" s="30">
        <v>9390746.6527700052</v>
      </c>
      <c r="G60" s="30">
        <v>138054.56255999999</v>
      </c>
      <c r="H60" s="31">
        <f t="shared" si="26"/>
        <v>9528801.2153300047</v>
      </c>
      <c r="I60" s="30">
        <v>125475.56606999999</v>
      </c>
      <c r="J60" s="30">
        <v>9458950.4618799929</v>
      </c>
      <c r="K60" s="22">
        <f t="shared" si="11"/>
        <v>9458950.4618799984</v>
      </c>
      <c r="L60" s="30">
        <v>9204628.375246346</v>
      </c>
      <c r="M60" s="30">
        <v>140415.33015013533</v>
      </c>
      <c r="N60" s="22">
        <f t="shared" si="12"/>
        <v>9345043.7053964809</v>
      </c>
      <c r="O60" s="30">
        <v>113906.75648351702</v>
      </c>
      <c r="P60" s="30"/>
      <c r="Q60" s="4"/>
      <c r="R60" s="4"/>
      <c r="S60" s="4"/>
      <c r="T60" s="4"/>
      <c r="U60" s="4"/>
      <c r="V60" s="4"/>
      <c r="W60" s="4"/>
      <c r="X60" s="4"/>
      <c r="Y60" s="24">
        <v>-9065975.4553000014</v>
      </c>
      <c r="Z60" s="24" t="e">
        <v>#VALUE!</v>
      </c>
    </row>
    <row r="61" spans="1:26" s="33" customFormat="1" ht="57.75" customHeight="1" x14ac:dyDescent="0.2">
      <c r="A61" s="51" t="s">
        <v>99</v>
      </c>
      <c r="B61" s="47" t="s">
        <v>31</v>
      </c>
      <c r="C61" s="48" t="s">
        <v>100</v>
      </c>
      <c r="D61" s="37">
        <v>8553360.7468100004</v>
      </c>
      <c r="E61" s="31">
        <f>H61+I61</f>
        <v>8553360.7468100004</v>
      </c>
      <c r="F61" s="37">
        <v>4570406.6221059998</v>
      </c>
      <c r="G61" s="37">
        <v>3927906.5472739995</v>
      </c>
      <c r="H61" s="31">
        <f t="shared" si="26"/>
        <v>8498313.1693799999</v>
      </c>
      <c r="I61" s="37">
        <v>55047.577430000005</v>
      </c>
      <c r="J61" s="30">
        <v>7158846.0251499992</v>
      </c>
      <c r="K61" s="31">
        <v>7158846.025150002</v>
      </c>
      <c r="L61" s="30">
        <v>2485868.8147200006</v>
      </c>
      <c r="M61" s="30">
        <v>4615032.3000700008</v>
      </c>
      <c r="N61" s="31">
        <f t="shared" si="12"/>
        <v>7100901.1147900019</v>
      </c>
      <c r="O61" s="30">
        <v>57944.910359999994</v>
      </c>
      <c r="P61" s="30"/>
      <c r="Q61" s="4"/>
      <c r="R61" s="4"/>
      <c r="S61" s="4"/>
      <c r="T61" s="4"/>
      <c r="U61" s="4"/>
      <c r="V61" s="4"/>
      <c r="W61" s="4"/>
      <c r="X61" s="4"/>
      <c r="Y61" s="24">
        <v>-15846522.50117</v>
      </c>
      <c r="Z61" s="24">
        <v>-15809512.663490001</v>
      </c>
    </row>
    <row r="62" spans="1:26" s="56" customFormat="1" ht="38.25" x14ac:dyDescent="0.2">
      <c r="A62" s="19" t="s">
        <v>101</v>
      </c>
      <c r="B62" s="20" t="s">
        <v>31</v>
      </c>
      <c r="C62" s="21" t="s">
        <v>102</v>
      </c>
      <c r="D62" s="31">
        <f>SUM(D63:D66)</f>
        <v>1802859.9960399999</v>
      </c>
      <c r="E62" s="31">
        <f>SUM(E63:E66)</f>
        <v>1802859.9960399999</v>
      </c>
      <c r="F62" s="31">
        <f t="shared" ref="F62:O62" si="27">SUM(F63:F66)</f>
        <v>1802668.9539534317</v>
      </c>
      <c r="G62" s="31">
        <f t="shared" si="27"/>
        <v>71.637137092455262</v>
      </c>
      <c r="H62" s="31">
        <f t="shared" si="27"/>
        <v>1802740.5910905241</v>
      </c>
      <c r="I62" s="31">
        <f t="shared" si="27"/>
        <v>119.40494947581215</v>
      </c>
      <c r="J62" s="31">
        <f t="shared" si="27"/>
        <v>1824174.72218</v>
      </c>
      <c r="K62" s="31">
        <f t="shared" si="27"/>
        <v>1824174.72218</v>
      </c>
      <c r="L62" s="31">
        <f t="shared" si="27"/>
        <v>1824010.3510690776</v>
      </c>
      <c r="M62" s="31">
        <f t="shared" si="27"/>
        <v>44.310079082545514</v>
      </c>
      <c r="N62" s="22">
        <f t="shared" si="12"/>
        <v>1824054.6611481602</v>
      </c>
      <c r="O62" s="31">
        <f t="shared" si="27"/>
        <v>120.06103183999747</v>
      </c>
      <c r="P62" s="31"/>
      <c r="Q62" s="4"/>
      <c r="R62" s="4"/>
      <c r="S62" s="4"/>
      <c r="T62" s="4"/>
      <c r="U62" s="4"/>
      <c r="V62" s="4"/>
      <c r="W62" s="4"/>
      <c r="X62" s="4"/>
      <c r="Y62" s="24">
        <v>-1549790.2865499998</v>
      </c>
      <c r="Z62" s="24">
        <v>-1549790.2865499998</v>
      </c>
    </row>
    <row r="63" spans="1:26" s="33" customFormat="1" x14ac:dyDescent="0.2">
      <c r="A63" s="27" t="s">
        <v>103</v>
      </c>
      <c r="B63" s="35" t="s">
        <v>31</v>
      </c>
      <c r="C63" s="39"/>
      <c r="D63" s="37">
        <v>990665.41622000001</v>
      </c>
      <c r="E63" s="31">
        <f t="shared" ref="E63:E66" si="28">F63+G63+I63</f>
        <v>990665.41622000001</v>
      </c>
      <c r="F63" s="30">
        <v>990665.41622000001</v>
      </c>
      <c r="G63" s="30"/>
      <c r="H63" s="31">
        <f t="shared" ref="H63:H67" si="29">F63+G63</f>
        <v>990665.41622000001</v>
      </c>
      <c r="I63" s="30"/>
      <c r="J63" s="30">
        <v>982512.03723000013</v>
      </c>
      <c r="K63" s="31">
        <f t="shared" ref="K63:K67" si="30">L63+M63+O63</f>
        <v>982512.03723000013</v>
      </c>
      <c r="L63" s="30">
        <v>982512.03723000013</v>
      </c>
      <c r="M63" s="30">
        <v>0</v>
      </c>
      <c r="N63" s="31">
        <f t="shared" si="12"/>
        <v>982512.03723000013</v>
      </c>
      <c r="O63" s="30">
        <v>0</v>
      </c>
      <c r="P63" s="30"/>
      <c r="Q63" s="4"/>
      <c r="R63" s="4"/>
      <c r="S63" s="4"/>
      <c r="T63" s="4"/>
      <c r="U63" s="4"/>
      <c r="V63" s="4"/>
      <c r="W63" s="4"/>
      <c r="X63" s="4"/>
      <c r="Y63" s="24">
        <v>-726795.53335999988</v>
      </c>
      <c r="Z63" s="24">
        <v>-726795.53335999988</v>
      </c>
    </row>
    <row r="64" spans="1:26" s="33" customFormat="1" ht="18.75" customHeight="1" x14ac:dyDescent="0.2">
      <c r="A64" s="27" t="s">
        <v>104</v>
      </c>
      <c r="B64" s="35" t="s">
        <v>31</v>
      </c>
      <c r="C64" s="39"/>
      <c r="D64" s="30">
        <v>343720.38830000005</v>
      </c>
      <c r="E64" s="31">
        <f t="shared" si="28"/>
        <v>343720.38830000005</v>
      </c>
      <c r="F64" s="30">
        <v>343720.38830000005</v>
      </c>
      <c r="G64" s="30"/>
      <c r="H64" s="31">
        <f t="shared" si="29"/>
        <v>343720.38830000005</v>
      </c>
      <c r="I64" s="30"/>
      <c r="J64" s="30">
        <v>344567.69299000001</v>
      </c>
      <c r="K64" s="31">
        <f t="shared" si="30"/>
        <v>344567.69299000001</v>
      </c>
      <c r="L64" s="30">
        <v>344567.69299000001</v>
      </c>
      <c r="M64" s="30">
        <v>0</v>
      </c>
      <c r="N64" s="31">
        <f t="shared" si="12"/>
        <v>344567.69299000001</v>
      </c>
      <c r="O64" s="30">
        <v>0</v>
      </c>
      <c r="P64" s="30"/>
      <c r="Q64" s="4"/>
      <c r="R64" s="4"/>
      <c r="S64" s="4"/>
      <c r="T64" s="4"/>
      <c r="U64" s="4"/>
      <c r="V64" s="4"/>
      <c r="W64" s="4"/>
      <c r="X64" s="4"/>
      <c r="Y64" s="24">
        <v>-259647.18861999994</v>
      </c>
      <c r="Z64" s="24">
        <v>-259647.18861999994</v>
      </c>
    </row>
    <row r="65" spans="1:26" s="33" customFormat="1" ht="25.5" x14ac:dyDescent="0.2">
      <c r="A65" s="27" t="s">
        <v>105</v>
      </c>
      <c r="B65" s="47" t="s">
        <v>31</v>
      </c>
      <c r="C65" s="48"/>
      <c r="D65" s="37">
        <v>467997.99152000004</v>
      </c>
      <c r="E65" s="31">
        <f t="shared" si="28"/>
        <v>467997.99152000004</v>
      </c>
      <c r="F65" s="30">
        <v>467806.94943343173</v>
      </c>
      <c r="G65" s="30">
        <v>71.637137092455262</v>
      </c>
      <c r="H65" s="31">
        <f t="shared" si="29"/>
        <v>467878.5865705242</v>
      </c>
      <c r="I65" s="30">
        <v>119.40494947581215</v>
      </c>
      <c r="J65" s="30">
        <v>488562.22271</v>
      </c>
      <c r="K65" s="31">
        <f t="shared" si="30"/>
        <v>488562.22271</v>
      </c>
      <c r="L65" s="30">
        <v>488397.85159907746</v>
      </c>
      <c r="M65" s="30">
        <v>44.310079082545514</v>
      </c>
      <c r="N65" s="31">
        <f t="shared" si="12"/>
        <v>488442.16167816002</v>
      </c>
      <c r="O65" s="30">
        <v>120.06103183999747</v>
      </c>
      <c r="P65" s="30"/>
      <c r="Q65" s="4"/>
      <c r="R65" s="4"/>
      <c r="S65" s="4"/>
      <c r="T65" s="4"/>
      <c r="U65" s="4"/>
      <c r="V65" s="4"/>
      <c r="W65" s="4"/>
      <c r="X65" s="4"/>
      <c r="Y65" s="24">
        <v>-554415.56457000005</v>
      </c>
      <c r="Z65" s="24">
        <v>-554415.56457000005</v>
      </c>
    </row>
    <row r="66" spans="1:26" s="33" customFormat="1" x14ac:dyDescent="0.2">
      <c r="A66" s="27" t="s">
        <v>106</v>
      </c>
      <c r="B66" s="35" t="s">
        <v>31</v>
      </c>
      <c r="C66" s="39"/>
      <c r="D66" s="37">
        <v>476.2</v>
      </c>
      <c r="E66" s="31">
        <f t="shared" si="28"/>
        <v>476.2</v>
      </c>
      <c r="F66" s="30">
        <v>476.2</v>
      </c>
      <c r="G66" s="30"/>
      <c r="H66" s="31">
        <f t="shared" si="29"/>
        <v>476.2</v>
      </c>
      <c r="I66" s="30"/>
      <c r="J66" s="30">
        <v>8532.7692499999994</v>
      </c>
      <c r="K66" s="31">
        <f t="shared" si="30"/>
        <v>8532.7692499999994</v>
      </c>
      <c r="L66" s="30">
        <v>8532.7692499999994</v>
      </c>
      <c r="M66" s="30">
        <v>0</v>
      </c>
      <c r="N66" s="31">
        <f t="shared" si="12"/>
        <v>8532.7692499999994</v>
      </c>
      <c r="O66" s="30">
        <v>0</v>
      </c>
      <c r="P66" s="30"/>
      <c r="Q66" s="4"/>
      <c r="R66" s="4"/>
      <c r="S66" s="4"/>
      <c r="T66" s="4"/>
      <c r="U66" s="4"/>
      <c r="V66" s="4"/>
      <c r="W66" s="4"/>
      <c r="X66" s="4"/>
      <c r="Y66" s="24">
        <v>-8932.0000000000018</v>
      </c>
      <c r="Z66" s="24">
        <v>-8932.0000000000018</v>
      </c>
    </row>
    <row r="67" spans="1:26" s="33" customFormat="1" ht="38.25" x14ac:dyDescent="0.2">
      <c r="A67" s="27" t="s">
        <v>107</v>
      </c>
      <c r="B67" s="57" t="s">
        <v>31</v>
      </c>
      <c r="C67" s="58" t="s">
        <v>108</v>
      </c>
      <c r="D67" s="31">
        <f>E67</f>
        <v>0</v>
      </c>
      <c r="E67" s="31">
        <f t="shared" si="9"/>
        <v>0</v>
      </c>
      <c r="F67" s="30">
        <v>0</v>
      </c>
      <c r="G67" s="30">
        <v>0</v>
      </c>
      <c r="H67" s="31">
        <f t="shared" si="29"/>
        <v>0</v>
      </c>
      <c r="I67" s="30">
        <v>0</v>
      </c>
      <c r="J67" s="31">
        <f>K67</f>
        <v>0</v>
      </c>
      <c r="K67" s="31">
        <f t="shared" si="30"/>
        <v>0</v>
      </c>
      <c r="L67" s="30">
        <v>0</v>
      </c>
      <c r="M67" s="30">
        <v>0</v>
      </c>
      <c r="N67" s="31">
        <f t="shared" si="12"/>
        <v>0</v>
      </c>
      <c r="O67" s="30">
        <v>0</v>
      </c>
      <c r="P67" s="59"/>
      <c r="Q67" s="4"/>
      <c r="R67" s="4"/>
      <c r="S67" s="4"/>
      <c r="T67" s="4"/>
      <c r="U67" s="4"/>
      <c r="V67" s="4"/>
      <c r="W67" s="4"/>
      <c r="X67" s="4"/>
      <c r="Y67" s="24">
        <v>0</v>
      </c>
      <c r="Z67" s="24">
        <v>0</v>
      </c>
    </row>
    <row r="69" spans="1:26" s="61" customFormat="1" x14ac:dyDescent="0.2">
      <c r="A69" s="60" t="s">
        <v>109</v>
      </c>
      <c r="Q69" s="4"/>
      <c r="R69" s="4"/>
      <c r="S69" s="4"/>
      <c r="T69" s="4"/>
      <c r="U69" s="4"/>
      <c r="V69" s="4"/>
      <c r="W69" s="4"/>
      <c r="X69" s="4"/>
    </row>
    <row r="70" spans="1:26" s="63" customFormat="1" x14ac:dyDescent="0.2">
      <c r="A70" s="62" t="s">
        <v>110</v>
      </c>
      <c r="Q70" s="4"/>
      <c r="R70" s="4"/>
      <c r="S70" s="4"/>
      <c r="T70" s="4"/>
      <c r="U70" s="4"/>
      <c r="V70" s="4"/>
      <c r="W70" s="4"/>
      <c r="X70" s="4"/>
    </row>
    <row r="71" spans="1:26" s="63" customFormat="1" x14ac:dyDescent="0.2">
      <c r="A71" s="62" t="s">
        <v>111</v>
      </c>
      <c r="Q71" s="4"/>
      <c r="R71" s="4"/>
      <c r="S71" s="4"/>
      <c r="T71" s="4"/>
      <c r="U71" s="4"/>
      <c r="V71" s="4"/>
      <c r="W71" s="4"/>
      <c r="X71" s="4"/>
    </row>
    <row r="72" spans="1:26" s="61" customFormat="1" x14ac:dyDescent="0.2">
      <c r="A72" s="60" t="s">
        <v>112</v>
      </c>
      <c r="Q72" s="4"/>
      <c r="R72" s="4"/>
      <c r="S72" s="4"/>
      <c r="T72" s="4"/>
      <c r="U72" s="4"/>
      <c r="V72" s="4"/>
      <c r="W72" s="4"/>
      <c r="X72" s="4"/>
    </row>
    <row r="73" spans="1:26" s="1" customFormat="1" x14ac:dyDescent="0.2">
      <c r="A73" s="64"/>
      <c r="P73" s="2" t="s">
        <v>113</v>
      </c>
      <c r="Q73" s="4"/>
      <c r="R73" s="4"/>
      <c r="S73" s="4"/>
      <c r="T73" s="4"/>
      <c r="U73" s="4"/>
      <c r="V73" s="4"/>
      <c r="W73" s="4"/>
      <c r="X73" s="4"/>
    </row>
    <row r="74" spans="1:26" s="18" customFormat="1" x14ac:dyDescent="0.2">
      <c r="A74" s="65" t="s">
        <v>114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4"/>
      <c r="R74" s="4"/>
      <c r="S74" s="4"/>
      <c r="T74" s="4"/>
      <c r="U74" s="4"/>
      <c r="V74" s="4"/>
      <c r="W74" s="4"/>
      <c r="X74" s="4"/>
    </row>
    <row r="75" spans="1:26" s="12" customFormat="1" ht="12.75" customHeight="1" x14ac:dyDescent="0.2">
      <c r="A75" s="10" t="s">
        <v>14</v>
      </c>
      <c r="B75" s="10" t="s">
        <v>15</v>
      </c>
      <c r="C75" s="10" t="s">
        <v>16</v>
      </c>
      <c r="D75" s="10" t="s">
        <v>115</v>
      </c>
      <c r="E75" s="11" t="s">
        <v>18</v>
      </c>
      <c r="F75" s="11" t="s">
        <v>19</v>
      </c>
      <c r="G75" s="11"/>
      <c r="H75" s="11"/>
      <c r="I75" s="11"/>
      <c r="J75" s="11" t="s">
        <v>116</v>
      </c>
      <c r="K75" s="11" t="s">
        <v>21</v>
      </c>
      <c r="L75" s="11" t="s">
        <v>22</v>
      </c>
      <c r="M75" s="11"/>
      <c r="N75" s="11"/>
      <c r="O75" s="11"/>
      <c r="P75" s="10" t="s">
        <v>23</v>
      </c>
      <c r="Q75" s="4"/>
      <c r="R75" s="4"/>
      <c r="S75" s="4"/>
      <c r="T75" s="4"/>
      <c r="U75" s="4"/>
      <c r="V75" s="4"/>
      <c r="W75" s="4"/>
      <c r="X75" s="4"/>
    </row>
    <row r="76" spans="1:26" s="12" customFormat="1" ht="77.25" customHeight="1" x14ac:dyDescent="0.2">
      <c r="A76" s="13"/>
      <c r="B76" s="13"/>
      <c r="C76" s="13"/>
      <c r="D76" s="13"/>
      <c r="E76" s="11"/>
      <c r="F76" s="14" t="s">
        <v>24</v>
      </c>
      <c r="G76" s="14" t="s">
        <v>25</v>
      </c>
      <c r="H76" s="14" t="s">
        <v>26</v>
      </c>
      <c r="I76" s="14" t="s">
        <v>27</v>
      </c>
      <c r="J76" s="11"/>
      <c r="K76" s="11"/>
      <c r="L76" s="14" t="s">
        <v>24</v>
      </c>
      <c r="M76" s="14" t="s">
        <v>25</v>
      </c>
      <c r="N76" s="14" t="s">
        <v>26</v>
      </c>
      <c r="O76" s="14" t="s">
        <v>27</v>
      </c>
      <c r="P76" s="13"/>
      <c r="Q76" s="4"/>
      <c r="R76" s="4"/>
      <c r="S76" s="4"/>
      <c r="T76" s="4"/>
      <c r="U76" s="4"/>
      <c r="V76" s="4"/>
      <c r="W76" s="4"/>
      <c r="X76" s="4"/>
    </row>
    <row r="77" spans="1:26" s="69" customFormat="1" ht="12.75" customHeight="1" x14ac:dyDescent="0.2">
      <c r="A77" s="66">
        <v>1</v>
      </c>
      <c r="B77" s="67">
        <v>2</v>
      </c>
      <c r="C77" s="67">
        <v>3</v>
      </c>
      <c r="D77" s="67">
        <v>4</v>
      </c>
      <c r="E77" s="67">
        <v>5</v>
      </c>
      <c r="F77" s="67">
        <v>6</v>
      </c>
      <c r="G77" s="67">
        <v>7</v>
      </c>
      <c r="H77" s="68" t="s">
        <v>28</v>
      </c>
      <c r="I77" s="67">
        <v>9</v>
      </c>
      <c r="J77" s="67">
        <v>10</v>
      </c>
      <c r="K77" s="67">
        <v>11</v>
      </c>
      <c r="L77" s="67">
        <v>12</v>
      </c>
      <c r="M77" s="67">
        <v>13</v>
      </c>
      <c r="N77" s="68" t="s">
        <v>29</v>
      </c>
      <c r="O77" s="66">
        <v>15</v>
      </c>
      <c r="P77" s="67">
        <v>16</v>
      </c>
      <c r="Q77" s="4"/>
      <c r="R77" s="4"/>
      <c r="S77" s="4"/>
      <c r="T77" s="4"/>
      <c r="U77" s="4"/>
      <c r="V77" s="4"/>
      <c r="W77" s="4"/>
      <c r="X77" s="4"/>
    </row>
    <row r="78" spans="1:26" s="33" customFormat="1" ht="19.5" customHeight="1" x14ac:dyDescent="0.2">
      <c r="A78" s="70" t="s">
        <v>117</v>
      </c>
      <c r="B78" s="71" t="s">
        <v>31</v>
      </c>
      <c r="C78" s="36" t="s">
        <v>118</v>
      </c>
      <c r="D78" s="22">
        <f>E78</f>
        <v>17748969</v>
      </c>
      <c r="E78" s="37">
        <v>17748969</v>
      </c>
      <c r="F78" s="72" t="s">
        <v>119</v>
      </c>
      <c r="G78" s="72" t="s">
        <v>119</v>
      </c>
      <c r="H78" s="72" t="s">
        <v>119</v>
      </c>
      <c r="I78" s="72" t="s">
        <v>119</v>
      </c>
      <c r="J78" s="22">
        <f>K78</f>
        <v>17995918</v>
      </c>
      <c r="K78" s="30">
        <v>17995918</v>
      </c>
      <c r="L78" s="72" t="s">
        <v>119</v>
      </c>
      <c r="M78" s="72" t="s">
        <v>119</v>
      </c>
      <c r="N78" s="72" t="s">
        <v>119</v>
      </c>
      <c r="O78" s="72" t="s">
        <v>119</v>
      </c>
      <c r="P78" s="71"/>
      <c r="Q78" s="4"/>
      <c r="R78" s="4"/>
      <c r="S78" s="4"/>
      <c r="T78" s="4"/>
      <c r="U78" s="4"/>
      <c r="V78" s="4"/>
      <c r="W78" s="4"/>
      <c r="X78" s="4"/>
    </row>
    <row r="79" spans="1:26" s="33" customFormat="1" ht="25.5" x14ac:dyDescent="0.2">
      <c r="A79" s="70" t="s">
        <v>120</v>
      </c>
      <c r="B79" s="71" t="s">
        <v>31</v>
      </c>
      <c r="C79" s="36" t="s">
        <v>121</v>
      </c>
      <c r="D79" s="72" t="s">
        <v>119</v>
      </c>
      <c r="E79" s="72" t="s">
        <v>119</v>
      </c>
      <c r="F79" s="37">
        <v>13210035</v>
      </c>
      <c r="G79" s="37">
        <v>176017</v>
      </c>
      <c r="H79" s="72" t="s">
        <v>119</v>
      </c>
      <c r="I79" s="72" t="s">
        <v>119</v>
      </c>
      <c r="J79" s="72" t="s">
        <v>119</v>
      </c>
      <c r="K79" s="72" t="s">
        <v>119</v>
      </c>
      <c r="L79" s="30">
        <v>12522604</v>
      </c>
      <c r="M79" s="30">
        <v>150969</v>
      </c>
      <c r="N79" s="72" t="s">
        <v>119</v>
      </c>
      <c r="O79" s="72" t="s">
        <v>119</v>
      </c>
      <c r="P79" s="71"/>
      <c r="Q79" s="4"/>
      <c r="R79" s="4"/>
      <c r="S79" s="4"/>
      <c r="T79" s="4"/>
      <c r="U79" s="4"/>
      <c r="V79" s="4"/>
      <c r="W79" s="4"/>
      <c r="X79" s="4"/>
    </row>
    <row r="80" spans="1:26" s="33" customFormat="1" ht="69" customHeight="1" x14ac:dyDescent="0.2">
      <c r="A80" s="70" t="s">
        <v>122</v>
      </c>
      <c r="B80" s="71" t="s">
        <v>31</v>
      </c>
      <c r="C80" s="36" t="s">
        <v>123</v>
      </c>
      <c r="D80" s="31">
        <f>F80</f>
        <v>40455000</v>
      </c>
      <c r="E80" s="72" t="s">
        <v>119</v>
      </c>
      <c r="F80" s="37">
        <v>40455000</v>
      </c>
      <c r="G80" s="37">
        <v>0</v>
      </c>
      <c r="H80" s="72" t="s">
        <v>119</v>
      </c>
      <c r="I80" s="72" t="s">
        <v>119</v>
      </c>
      <c r="J80" s="72" t="s">
        <v>119</v>
      </c>
      <c r="K80" s="72" t="s">
        <v>119</v>
      </c>
      <c r="L80" s="37">
        <v>41955000</v>
      </c>
      <c r="M80" s="37">
        <v>0</v>
      </c>
      <c r="N80" s="72" t="s">
        <v>119</v>
      </c>
      <c r="O80" s="72" t="s">
        <v>119</v>
      </c>
      <c r="P80" s="49" t="s">
        <v>124</v>
      </c>
      <c r="Q80" s="4"/>
      <c r="R80" s="4"/>
      <c r="S80" s="4"/>
      <c r="T80" s="4"/>
      <c r="U80" s="4"/>
      <c r="V80" s="4"/>
      <c r="W80" s="4"/>
      <c r="X80" s="4"/>
    </row>
    <row r="81" spans="1:24" s="33" customFormat="1" ht="69.75" customHeight="1" x14ac:dyDescent="0.2">
      <c r="A81" s="70" t="s">
        <v>125</v>
      </c>
      <c r="B81" s="71" t="s">
        <v>31</v>
      </c>
      <c r="C81" s="36" t="s">
        <v>126</v>
      </c>
      <c r="D81" s="31">
        <f>F81</f>
        <v>1676505</v>
      </c>
      <c r="E81" s="72" t="s">
        <v>119</v>
      </c>
      <c r="F81" s="37">
        <v>1676505</v>
      </c>
      <c r="G81" s="37">
        <v>0</v>
      </c>
      <c r="H81" s="72" t="s">
        <v>119</v>
      </c>
      <c r="I81" s="72" t="s">
        <v>119</v>
      </c>
      <c r="J81" s="72" t="s">
        <v>119</v>
      </c>
      <c r="K81" s="72" t="s">
        <v>119</v>
      </c>
      <c r="L81" s="37">
        <v>667090.19999999995</v>
      </c>
      <c r="M81" s="37">
        <v>0</v>
      </c>
      <c r="N81" s="72" t="s">
        <v>119</v>
      </c>
      <c r="O81" s="72" t="s">
        <v>119</v>
      </c>
      <c r="P81" s="49" t="s">
        <v>124</v>
      </c>
      <c r="Q81" s="4"/>
      <c r="R81" s="4"/>
      <c r="S81" s="4"/>
      <c r="T81" s="4"/>
      <c r="U81" s="4"/>
      <c r="V81" s="4"/>
      <c r="W81" s="4"/>
      <c r="X81" s="4"/>
    </row>
    <row r="82" spans="1:24" s="33" customFormat="1" x14ac:dyDescent="0.2">
      <c r="A82" s="73" t="s">
        <v>127</v>
      </c>
      <c r="B82" s="71" t="s">
        <v>31</v>
      </c>
      <c r="C82" s="29" t="s">
        <v>128</v>
      </c>
      <c r="D82" s="31" t="str">
        <f>H82</f>
        <v>-</v>
      </c>
      <c r="E82" s="31" t="str">
        <f>I82</f>
        <v>-</v>
      </c>
      <c r="F82" s="72" t="s">
        <v>119</v>
      </c>
      <c r="G82" s="72" t="s">
        <v>119</v>
      </c>
      <c r="H82" s="71" t="s">
        <v>121</v>
      </c>
      <c r="I82" s="71" t="s">
        <v>121</v>
      </c>
      <c r="J82" s="31" t="str">
        <f>N82</f>
        <v>-</v>
      </c>
      <c r="K82" s="31" t="str">
        <f>O82</f>
        <v>-</v>
      </c>
      <c r="L82" s="72" t="s">
        <v>119</v>
      </c>
      <c r="M82" s="72" t="s">
        <v>119</v>
      </c>
      <c r="N82" s="71" t="s">
        <v>121</v>
      </c>
      <c r="O82" s="71" t="s">
        <v>121</v>
      </c>
      <c r="P82" s="74"/>
      <c r="Q82" s="4"/>
      <c r="R82" s="4"/>
      <c r="S82" s="4"/>
      <c r="T82" s="4"/>
      <c r="U82" s="4"/>
      <c r="V82" s="4"/>
      <c r="W82" s="4"/>
      <c r="X82" s="4"/>
    </row>
    <row r="83" spans="1:24" s="33" customFormat="1" x14ac:dyDescent="0.2">
      <c r="A83" s="73" t="s">
        <v>129</v>
      </c>
      <c r="B83" s="71" t="s">
        <v>31</v>
      </c>
      <c r="C83" s="29" t="s">
        <v>130</v>
      </c>
      <c r="D83" s="31" t="str">
        <f>H83</f>
        <v>-</v>
      </c>
      <c r="E83" s="31" t="str">
        <f>I83</f>
        <v>-</v>
      </c>
      <c r="F83" s="72" t="s">
        <v>119</v>
      </c>
      <c r="G83" s="72" t="s">
        <v>119</v>
      </c>
      <c r="H83" s="71" t="s">
        <v>121</v>
      </c>
      <c r="I83" s="71" t="s">
        <v>121</v>
      </c>
      <c r="J83" s="31" t="str">
        <f>N83</f>
        <v>-</v>
      </c>
      <c r="K83" s="31" t="str">
        <f>O83</f>
        <v>-</v>
      </c>
      <c r="L83" s="72" t="s">
        <v>119</v>
      </c>
      <c r="M83" s="72" t="s">
        <v>119</v>
      </c>
      <c r="N83" s="71" t="s">
        <v>121</v>
      </c>
      <c r="O83" s="71" t="s">
        <v>121</v>
      </c>
      <c r="P83" s="75"/>
      <c r="Q83" s="4"/>
      <c r="R83" s="4"/>
      <c r="S83" s="4"/>
      <c r="T83" s="4"/>
      <c r="U83" s="4"/>
      <c r="V83" s="4"/>
      <c r="W83" s="4"/>
      <c r="X83" s="4"/>
    </row>
    <row r="84" spans="1:24" s="33" customFormat="1" x14ac:dyDescent="0.2">
      <c r="A84" s="73" t="s">
        <v>131</v>
      </c>
      <c r="B84" s="71" t="s">
        <v>31</v>
      </c>
      <c r="C84" s="29" t="s">
        <v>132</v>
      </c>
      <c r="D84" s="31">
        <f t="shared" ref="D84" si="31">E84</f>
        <v>3582067</v>
      </c>
      <c r="E84" s="31">
        <f t="shared" ref="E84" si="32">H84+I84</f>
        <v>3582067</v>
      </c>
      <c r="F84" s="72" t="s">
        <v>119</v>
      </c>
      <c r="G84" s="72" t="s">
        <v>119</v>
      </c>
      <c r="H84" s="31">
        <v>3582067</v>
      </c>
      <c r="I84" s="72"/>
      <c r="J84" s="31">
        <f t="shared" ref="J84" si="33">K84</f>
        <v>5470829</v>
      </c>
      <c r="K84" s="31">
        <f t="shared" ref="K84" si="34">N84+O84</f>
        <v>5470829</v>
      </c>
      <c r="L84" s="72" t="s">
        <v>119</v>
      </c>
      <c r="M84" s="72" t="s">
        <v>119</v>
      </c>
      <c r="N84" s="31">
        <v>5470829</v>
      </c>
      <c r="O84" s="31"/>
      <c r="P84" s="74"/>
      <c r="Q84" s="4"/>
      <c r="R84" s="4"/>
      <c r="S84" s="4"/>
      <c r="T84" s="4"/>
      <c r="U84" s="4"/>
      <c r="V84" s="4"/>
      <c r="W84" s="4"/>
      <c r="X84" s="4"/>
    </row>
    <row r="85" spans="1:24" ht="15" customHeight="1" x14ac:dyDescent="0.2">
      <c r="A85" s="76"/>
    </row>
    <row r="86" spans="1:24" s="61" customFormat="1" x14ac:dyDescent="0.2">
      <c r="A86" s="60" t="s">
        <v>109</v>
      </c>
      <c r="Q86" s="4"/>
      <c r="R86" s="4"/>
      <c r="S86" s="4"/>
      <c r="T86" s="4"/>
      <c r="U86" s="4"/>
      <c r="V86" s="4"/>
      <c r="W86" s="4"/>
      <c r="X86" s="4"/>
    </row>
    <row r="87" spans="1:24" s="63" customFormat="1" x14ac:dyDescent="0.2">
      <c r="A87" s="62" t="s">
        <v>110</v>
      </c>
      <c r="Q87" s="4"/>
      <c r="R87" s="4"/>
      <c r="S87" s="4"/>
      <c r="T87" s="4"/>
      <c r="U87" s="4"/>
      <c r="V87" s="4"/>
      <c r="W87" s="4"/>
      <c r="X87" s="4"/>
    </row>
    <row r="88" spans="1:24" s="63" customFormat="1" x14ac:dyDescent="0.2">
      <c r="A88" s="62" t="s">
        <v>111</v>
      </c>
      <c r="Q88" s="4"/>
      <c r="R88" s="4"/>
      <c r="S88" s="4"/>
      <c r="T88" s="4"/>
      <c r="U88" s="4"/>
      <c r="V88" s="4"/>
      <c r="W88" s="4"/>
      <c r="X88" s="4"/>
    </row>
    <row r="90" spans="1:24" ht="15" customHeight="1" x14ac:dyDescent="0.2">
      <c r="A90" s="4" t="s">
        <v>133</v>
      </c>
      <c r="L90" s="77"/>
      <c r="M90" s="77"/>
      <c r="N90" s="77"/>
      <c r="P90" s="78"/>
    </row>
    <row r="91" spans="1:24" ht="15" customHeight="1" x14ac:dyDescent="0.2">
      <c r="L91" s="79" t="s">
        <v>134</v>
      </c>
      <c r="M91" s="79"/>
      <c r="N91" s="79"/>
      <c r="P91" s="80" t="s">
        <v>135</v>
      </c>
    </row>
    <row r="92" spans="1:24" ht="15" customHeight="1" x14ac:dyDescent="0.2">
      <c r="A92" s="4" t="s">
        <v>136</v>
      </c>
      <c r="L92" s="77"/>
      <c r="M92" s="77"/>
      <c r="N92" s="77"/>
      <c r="P92" s="78"/>
    </row>
    <row r="93" spans="1:24" ht="15" customHeight="1" x14ac:dyDescent="0.2">
      <c r="L93" s="79" t="s">
        <v>134</v>
      </c>
      <c r="M93" s="79"/>
      <c r="N93" s="79"/>
      <c r="P93" s="80" t="s">
        <v>135</v>
      </c>
    </row>
    <row r="97" spans="1:24" ht="15" x14ac:dyDescent="0.25">
      <c r="D97" s="8"/>
      <c r="E97" s="8"/>
      <c r="F97" s="8"/>
      <c r="G97" s="8"/>
      <c r="I97" s="8"/>
      <c r="J97" s="8"/>
      <c r="K97" s="8"/>
      <c r="L97" s="8"/>
      <c r="M97" s="8"/>
      <c r="O97" s="8"/>
    </row>
    <row r="98" spans="1:24" ht="15.75" customHeight="1" x14ac:dyDescent="0.25">
      <c r="D98" s="8"/>
      <c r="E98" s="8"/>
      <c r="F98" s="8"/>
      <c r="G98" s="8"/>
      <c r="I98" s="8"/>
      <c r="J98" s="8"/>
      <c r="K98" s="8"/>
      <c r="L98" s="8"/>
      <c r="M98" s="8"/>
      <c r="O98" s="8"/>
    </row>
    <row r="100" spans="1:24" ht="15" x14ac:dyDescent="0.25"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24" ht="15" x14ac:dyDescent="0.25"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</row>
    <row r="103" spans="1:24" ht="15" x14ac:dyDescent="0.25"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</row>
    <row r="104" spans="1:24" s="83" customFormat="1" x14ac:dyDescent="0.2">
      <c r="A104" s="82"/>
      <c r="F104" s="84"/>
      <c r="G104" s="84"/>
      <c r="H104" s="84"/>
      <c r="I104" s="84"/>
      <c r="L104" s="84"/>
      <c r="M104" s="84"/>
      <c r="N104" s="84"/>
      <c r="O104" s="84"/>
      <c r="Q104" s="4"/>
      <c r="R104" s="4"/>
      <c r="S104" s="4"/>
      <c r="T104" s="4"/>
      <c r="U104" s="4"/>
      <c r="V104" s="4"/>
      <c r="W104" s="4"/>
      <c r="X104" s="4"/>
    </row>
    <row r="105" spans="1:24" s="83" customFormat="1" x14ac:dyDescent="0.2">
      <c r="A105" s="82"/>
      <c r="F105" s="84"/>
      <c r="G105" s="84"/>
      <c r="H105" s="84"/>
      <c r="I105" s="84"/>
      <c r="L105" s="84"/>
      <c r="M105" s="84"/>
      <c r="N105" s="84"/>
      <c r="O105" s="84"/>
    </row>
    <row r="106" spans="1:24" s="83" customFormat="1" x14ac:dyDescent="0.2">
      <c r="F106" s="84"/>
      <c r="G106" s="84"/>
      <c r="H106" s="84"/>
      <c r="I106" s="84"/>
      <c r="L106" s="84"/>
      <c r="M106" s="84"/>
      <c r="N106" s="84"/>
      <c r="O106" s="84"/>
    </row>
  </sheetData>
  <mergeCells count="33">
    <mergeCell ref="L92:N92"/>
    <mergeCell ref="L93:N93"/>
    <mergeCell ref="J75:J76"/>
    <mergeCell ref="K75:K76"/>
    <mergeCell ref="L75:O75"/>
    <mergeCell ref="P75:P76"/>
    <mergeCell ref="L90:N90"/>
    <mergeCell ref="L91:N91"/>
    <mergeCell ref="A75:A76"/>
    <mergeCell ref="B75:B76"/>
    <mergeCell ref="C75:C76"/>
    <mergeCell ref="D75:D76"/>
    <mergeCell ref="E75:E76"/>
    <mergeCell ref="F75:I75"/>
    <mergeCell ref="P18:P19"/>
    <mergeCell ref="A58:P58"/>
    <mergeCell ref="A74:P74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A3:P3"/>
    <mergeCell ref="A4:P4"/>
    <mergeCell ref="L11:P11"/>
    <mergeCell ref="L12:P12"/>
    <mergeCell ref="L13:P13"/>
    <mergeCell ref="L14:P14"/>
  </mergeCells>
  <conditionalFormatting sqref="Y21:Z67 Q1:S1048576 T13:X104">
    <cfRule type="cellIs" dxfId="7" priority="1" operator="lessThan">
      <formula>0</formula>
    </cfRule>
    <cfRule type="cellIs" dxfId="6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2016-12-13T07:45:07Z</dcterms:created>
  <dcterms:modified xsi:type="dcterms:W3CDTF">2016-12-13T07:46:36Z</dcterms:modified>
</cp:coreProperties>
</file>