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МРСК Центра" sheetId="3" r:id="rId1"/>
  </sheets>
  <definedNames>
    <definedName name="_xlnm.Print_Area" localSheetId="0">'МРСК Центра'!$A$1:$AS$57</definedName>
  </definedNames>
  <calcPr calcId="162913"/>
</workbook>
</file>

<file path=xl/calcChain.xml><?xml version="1.0" encoding="utf-8"?>
<calcChain xmlns="http://schemas.openxmlformats.org/spreadsheetml/2006/main">
  <c r="U11" i="3" l="1"/>
  <c r="U12" i="3"/>
  <c r="U13" i="3"/>
  <c r="Y9" i="3" l="1"/>
  <c r="X9" i="3"/>
  <c r="X8" i="3"/>
  <c r="X7" i="3"/>
  <c r="AC30" i="3" l="1"/>
  <c r="AD30" i="3"/>
  <c r="AE30" i="3"/>
  <c r="Q53" i="3" l="1"/>
  <c r="P53" i="3"/>
  <c r="O53" i="3"/>
  <c r="N53" i="3"/>
  <c r="M53" i="3"/>
  <c r="K53" i="3"/>
  <c r="J53" i="3"/>
  <c r="I53" i="3"/>
  <c r="H53" i="3"/>
  <c r="G53" i="3" s="1"/>
  <c r="E53" i="3" s="1"/>
  <c r="Q52" i="3"/>
  <c r="P52" i="3"/>
  <c r="O52" i="3"/>
  <c r="N52" i="3"/>
  <c r="M52" i="3" s="1"/>
  <c r="K52" i="3"/>
  <c r="J52" i="3"/>
  <c r="I52" i="3"/>
  <c r="H52" i="3"/>
  <c r="G52" i="3"/>
  <c r="E52" i="3" s="1"/>
  <c r="Q51" i="3"/>
  <c r="Q54" i="3" s="1"/>
  <c r="P51" i="3"/>
  <c r="P54" i="3" s="1"/>
  <c r="O51" i="3"/>
  <c r="M51" i="3" s="1"/>
  <c r="M54" i="3" s="1"/>
  <c r="N51" i="3"/>
  <c r="N54" i="3" s="1"/>
  <c r="L51" i="3"/>
  <c r="L54" i="3" s="1"/>
  <c r="K51" i="3"/>
  <c r="K54" i="3" s="1"/>
  <c r="J51" i="3"/>
  <c r="J54" i="3" s="1"/>
  <c r="I51" i="3"/>
  <c r="I54" i="3" s="1"/>
  <c r="H51" i="3"/>
  <c r="H54" i="3" s="1"/>
  <c r="G51" i="3"/>
  <c r="F51" i="3"/>
  <c r="D51" i="3" s="1"/>
  <c r="D54" i="3" s="1"/>
  <c r="Q50" i="3"/>
  <c r="P50" i="3"/>
  <c r="O50" i="3"/>
  <c r="N50" i="3"/>
  <c r="L50" i="3"/>
  <c r="K50" i="3"/>
  <c r="J50" i="3"/>
  <c r="I50" i="3"/>
  <c r="H50" i="3"/>
  <c r="F50" i="3"/>
  <c r="M49" i="3"/>
  <c r="G49" i="3"/>
  <c r="E49" i="3"/>
  <c r="M48" i="3"/>
  <c r="G48" i="3"/>
  <c r="E48" i="3" s="1"/>
  <c r="M47" i="3"/>
  <c r="M50" i="3" s="1"/>
  <c r="G47" i="3"/>
  <c r="G50" i="3" s="1"/>
  <c r="D47" i="3"/>
  <c r="D50" i="3" s="1"/>
  <c r="Q46" i="3"/>
  <c r="P46" i="3"/>
  <c r="O46" i="3"/>
  <c r="N46" i="3"/>
  <c r="L46" i="3"/>
  <c r="K46" i="3"/>
  <c r="J46" i="3"/>
  <c r="I46" i="3"/>
  <c r="H46" i="3"/>
  <c r="F46" i="3"/>
  <c r="M45" i="3"/>
  <c r="G45" i="3"/>
  <c r="E45" i="3"/>
  <c r="M44" i="3"/>
  <c r="G44" i="3"/>
  <c r="E44" i="3" s="1"/>
  <c r="M43" i="3"/>
  <c r="M46" i="3" s="1"/>
  <c r="G43" i="3"/>
  <c r="G46" i="3" s="1"/>
  <c r="D43" i="3"/>
  <c r="D46" i="3" s="1"/>
  <c r="Q42" i="3"/>
  <c r="P42" i="3"/>
  <c r="O42" i="3"/>
  <c r="N42" i="3"/>
  <c r="L42" i="3"/>
  <c r="K42" i="3"/>
  <c r="J42" i="3"/>
  <c r="I42" i="3"/>
  <c r="H42" i="3"/>
  <c r="F42" i="3"/>
  <c r="M41" i="3"/>
  <c r="G41" i="3"/>
  <c r="E41" i="3"/>
  <c r="M40" i="3"/>
  <c r="G40" i="3"/>
  <c r="E40" i="3" s="1"/>
  <c r="M39" i="3"/>
  <c r="M42" i="3" s="1"/>
  <c r="G39" i="3"/>
  <c r="G42" i="3" s="1"/>
  <c r="E39" i="3"/>
  <c r="D39" i="3"/>
  <c r="D42" i="3" s="1"/>
  <c r="Q38" i="3"/>
  <c r="P38" i="3"/>
  <c r="O38" i="3"/>
  <c r="N38" i="3"/>
  <c r="L38" i="3"/>
  <c r="K38" i="3"/>
  <c r="J38" i="3"/>
  <c r="I38" i="3"/>
  <c r="H38" i="3"/>
  <c r="F38" i="3"/>
  <c r="M37" i="3"/>
  <c r="G37" i="3"/>
  <c r="E37" i="3" s="1"/>
  <c r="M36" i="3"/>
  <c r="G36" i="3"/>
  <c r="E36" i="3" s="1"/>
  <c r="M35" i="3"/>
  <c r="M38" i="3" s="1"/>
  <c r="G35" i="3"/>
  <c r="E35" i="3"/>
  <c r="D35" i="3"/>
  <c r="D38" i="3" s="1"/>
  <c r="Q34" i="3"/>
  <c r="P34" i="3"/>
  <c r="O34" i="3"/>
  <c r="N34" i="3"/>
  <c r="L34" i="3"/>
  <c r="K34" i="3"/>
  <c r="J34" i="3"/>
  <c r="I34" i="3"/>
  <c r="H34" i="3"/>
  <c r="F34" i="3"/>
  <c r="M33" i="3"/>
  <c r="G33" i="3"/>
  <c r="E33" i="3" s="1"/>
  <c r="M32" i="3"/>
  <c r="G32" i="3"/>
  <c r="E32" i="3" s="1"/>
  <c r="M31" i="3"/>
  <c r="M34" i="3" s="1"/>
  <c r="G31" i="3"/>
  <c r="E31" i="3"/>
  <c r="D31" i="3"/>
  <c r="D34" i="3" s="1"/>
  <c r="Q30" i="3"/>
  <c r="P30" i="3"/>
  <c r="O30" i="3"/>
  <c r="N30" i="3"/>
  <c r="L30" i="3"/>
  <c r="K30" i="3"/>
  <c r="J30" i="3"/>
  <c r="I30" i="3"/>
  <c r="H30" i="3"/>
  <c r="F30" i="3"/>
  <c r="M29" i="3"/>
  <c r="G29" i="3"/>
  <c r="E29" i="3" s="1"/>
  <c r="M28" i="3"/>
  <c r="G28" i="3"/>
  <c r="E28" i="3" s="1"/>
  <c r="M27" i="3"/>
  <c r="M30" i="3" s="1"/>
  <c r="G27" i="3"/>
  <c r="E27" i="3"/>
  <c r="D27" i="3"/>
  <c r="D30" i="3" s="1"/>
  <c r="Q26" i="3"/>
  <c r="P26" i="3"/>
  <c r="O26" i="3"/>
  <c r="N26" i="3"/>
  <c r="L26" i="3"/>
  <c r="K26" i="3"/>
  <c r="J26" i="3"/>
  <c r="I26" i="3"/>
  <c r="H26" i="3"/>
  <c r="F26" i="3"/>
  <c r="M25" i="3"/>
  <c r="G25" i="3"/>
  <c r="E25" i="3" s="1"/>
  <c r="M24" i="3"/>
  <c r="G24" i="3"/>
  <c r="E24" i="3" s="1"/>
  <c r="M23" i="3"/>
  <c r="M26" i="3" s="1"/>
  <c r="G23" i="3"/>
  <c r="E23" i="3"/>
  <c r="D23" i="3"/>
  <c r="D26" i="3" s="1"/>
  <c r="Q22" i="3"/>
  <c r="P22" i="3"/>
  <c r="O22" i="3"/>
  <c r="N22" i="3"/>
  <c r="L22" i="3"/>
  <c r="K22" i="3"/>
  <c r="J22" i="3"/>
  <c r="I22" i="3"/>
  <c r="H22" i="3"/>
  <c r="F22" i="3"/>
  <c r="M21" i="3"/>
  <c r="G21" i="3"/>
  <c r="E21" i="3" s="1"/>
  <c r="M20" i="3"/>
  <c r="G20" i="3"/>
  <c r="E20" i="3" s="1"/>
  <c r="M19" i="3"/>
  <c r="M22" i="3" s="1"/>
  <c r="G19" i="3"/>
  <c r="E19" i="3"/>
  <c r="D19" i="3"/>
  <c r="D22" i="3" s="1"/>
  <c r="Q18" i="3"/>
  <c r="P18" i="3"/>
  <c r="O18" i="3"/>
  <c r="N18" i="3"/>
  <c r="L18" i="3"/>
  <c r="K18" i="3"/>
  <c r="J18" i="3"/>
  <c r="I18" i="3"/>
  <c r="H18" i="3"/>
  <c r="F18" i="3"/>
  <c r="M17" i="3"/>
  <c r="E17" i="3" s="1"/>
  <c r="G17" i="3"/>
  <c r="M16" i="3"/>
  <c r="G16" i="3"/>
  <c r="E16" i="3" s="1"/>
  <c r="M15" i="3"/>
  <c r="M18" i="3" s="1"/>
  <c r="G15" i="3"/>
  <c r="E15" i="3"/>
  <c r="D15" i="3"/>
  <c r="D18" i="3" s="1"/>
  <c r="Q14" i="3"/>
  <c r="P14" i="3"/>
  <c r="O14" i="3"/>
  <c r="N14" i="3"/>
  <c r="L14" i="3"/>
  <c r="K14" i="3"/>
  <c r="J14" i="3"/>
  <c r="I14" i="3"/>
  <c r="H14" i="3"/>
  <c r="F14" i="3"/>
  <c r="M13" i="3"/>
  <c r="E13" i="3" s="1"/>
  <c r="G13" i="3"/>
  <c r="M12" i="3"/>
  <c r="G12" i="3"/>
  <c r="E12" i="3" s="1"/>
  <c r="M11" i="3"/>
  <c r="M14" i="3" s="1"/>
  <c r="G11" i="3"/>
  <c r="E11" i="3"/>
  <c r="D11" i="3"/>
  <c r="D14" i="3" s="1"/>
  <c r="Q10" i="3"/>
  <c r="P10" i="3"/>
  <c r="O10" i="3"/>
  <c r="N10" i="3"/>
  <c r="L10" i="3"/>
  <c r="K10" i="3"/>
  <c r="J10" i="3"/>
  <c r="I10" i="3"/>
  <c r="H10" i="3"/>
  <c r="F10" i="3"/>
  <c r="D10" i="3"/>
  <c r="M9" i="3"/>
  <c r="E9" i="3" s="1"/>
  <c r="G9" i="3"/>
  <c r="M8" i="3"/>
  <c r="G8" i="3"/>
  <c r="E8" i="3" s="1"/>
  <c r="M7" i="3"/>
  <c r="M10" i="3" s="1"/>
  <c r="G7" i="3"/>
  <c r="E7" i="3"/>
  <c r="D7" i="3"/>
  <c r="E22" i="3" l="1"/>
  <c r="E30" i="3"/>
  <c r="E51" i="3"/>
  <c r="E54" i="3" s="1"/>
  <c r="E14" i="3"/>
  <c r="E38" i="3"/>
  <c r="E10" i="3"/>
  <c r="E18" i="3"/>
  <c r="E26" i="3"/>
  <c r="E34" i="3"/>
  <c r="E42" i="3"/>
  <c r="G10" i="3"/>
  <c r="F54" i="3"/>
  <c r="G14" i="3"/>
  <c r="G26" i="3"/>
  <c r="G54" i="3"/>
  <c r="O54" i="3"/>
  <c r="G18" i="3"/>
  <c r="G22" i="3"/>
  <c r="G30" i="3"/>
  <c r="G34" i="3"/>
  <c r="G38" i="3"/>
  <c r="E43" i="3"/>
  <c r="E46" i="3" s="1"/>
  <c r="E47" i="3"/>
  <c r="E50" i="3" s="1"/>
  <c r="AN31" i="3"/>
  <c r="U39" i="3" l="1"/>
  <c r="U40" i="3"/>
  <c r="U41" i="3"/>
  <c r="R7" i="3" l="1"/>
  <c r="AH7" i="3"/>
  <c r="AE34" i="3" l="1"/>
  <c r="AD34" i="3"/>
  <c r="AC34" i="3"/>
  <c r="AB34" i="3"/>
  <c r="Z34" i="3"/>
  <c r="Y34" i="3"/>
  <c r="X34" i="3"/>
  <c r="W34" i="3"/>
  <c r="V34" i="3"/>
  <c r="T34" i="3"/>
  <c r="AS33" i="3"/>
  <c r="AR33" i="3"/>
  <c r="AQ33" i="3"/>
  <c r="AP33" i="3"/>
  <c r="AM33" i="3"/>
  <c r="AL33" i="3"/>
  <c r="AK33" i="3"/>
  <c r="AJ33" i="3"/>
  <c r="AA33" i="3"/>
  <c r="U33" i="3"/>
  <c r="AS32" i="3"/>
  <c r="AR32" i="3"/>
  <c r="AQ32" i="3"/>
  <c r="AP32" i="3"/>
  <c r="AM32" i="3"/>
  <c r="AL32" i="3"/>
  <c r="AK32" i="3"/>
  <c r="AJ32" i="3"/>
  <c r="AA32" i="3"/>
  <c r="U32" i="3"/>
  <c r="AS31" i="3"/>
  <c r="AR31" i="3"/>
  <c r="AQ31" i="3"/>
  <c r="AP31" i="3"/>
  <c r="AN34" i="3"/>
  <c r="AM31" i="3"/>
  <c r="AL31" i="3"/>
  <c r="AK31" i="3"/>
  <c r="AJ31" i="3"/>
  <c r="AH31" i="3"/>
  <c r="AH34" i="3" s="1"/>
  <c r="AA31" i="3"/>
  <c r="U31" i="3"/>
  <c r="R31" i="3"/>
  <c r="R34" i="3" s="1"/>
  <c r="AP34" i="3" l="1"/>
  <c r="AK34" i="3"/>
  <c r="U34" i="3"/>
  <c r="AF31" i="3"/>
  <c r="AF34" i="3" s="1"/>
  <c r="AL34" i="3"/>
  <c r="AO33" i="3"/>
  <c r="AA34" i="3"/>
  <c r="AO32" i="3"/>
  <c r="AO31" i="3"/>
  <c r="AR34" i="3"/>
  <c r="S33" i="3"/>
  <c r="S32" i="3"/>
  <c r="AS34" i="3"/>
  <c r="AM34" i="3"/>
  <c r="AI31" i="3"/>
  <c r="AJ34" i="3"/>
  <c r="AI32" i="3"/>
  <c r="AI33" i="3"/>
  <c r="S31" i="3"/>
  <c r="AQ34" i="3"/>
  <c r="AO34" i="3" l="1"/>
  <c r="AG33" i="3"/>
  <c r="AG32" i="3"/>
  <c r="S34" i="3"/>
  <c r="AI34" i="3"/>
  <c r="AG31" i="3"/>
  <c r="U7" i="3"/>
  <c r="AA7" i="3"/>
  <c r="AJ7" i="3"/>
  <c r="AK7" i="3"/>
  <c r="AL7" i="3"/>
  <c r="AM7" i="3"/>
  <c r="AN7" i="3"/>
  <c r="AF7" i="3" s="1"/>
  <c r="AP7" i="3"/>
  <c r="AQ7" i="3"/>
  <c r="AR7" i="3"/>
  <c r="AS7" i="3"/>
  <c r="U8" i="3"/>
  <c r="AA8" i="3"/>
  <c r="AJ8" i="3"/>
  <c r="AK8" i="3"/>
  <c r="AL8" i="3"/>
  <c r="AM8" i="3"/>
  <c r="AP8" i="3"/>
  <c r="AQ8" i="3"/>
  <c r="AR8" i="3"/>
  <c r="AS8" i="3"/>
  <c r="U9" i="3"/>
  <c r="AA9" i="3"/>
  <c r="AJ9" i="3"/>
  <c r="AK9" i="3"/>
  <c r="AL9" i="3"/>
  <c r="AM9" i="3"/>
  <c r="AP9" i="3"/>
  <c r="AQ9" i="3"/>
  <c r="AR9" i="3"/>
  <c r="AS9" i="3"/>
  <c r="R10" i="3"/>
  <c r="T10" i="3"/>
  <c r="V10" i="3"/>
  <c r="W10" i="3"/>
  <c r="X10" i="3"/>
  <c r="Y10" i="3"/>
  <c r="Z10" i="3"/>
  <c r="AB10" i="3"/>
  <c r="AC10" i="3"/>
  <c r="AD10" i="3"/>
  <c r="AE10" i="3"/>
  <c r="AQ10" i="3" l="1"/>
  <c r="AG34" i="3"/>
  <c r="S8" i="3"/>
  <c r="AA10" i="3"/>
  <c r="AN10" i="3"/>
  <c r="S9" i="3"/>
  <c r="AL10" i="3"/>
  <c r="AF10" i="3"/>
  <c r="AO9" i="3"/>
  <c r="AR10" i="3"/>
  <c r="AJ10" i="3"/>
  <c r="AK10" i="3"/>
  <c r="U10" i="3"/>
  <c r="AM10" i="3"/>
  <c r="AO8" i="3"/>
  <c r="AO7" i="3"/>
  <c r="AS10" i="3"/>
  <c r="AH10" i="3"/>
  <c r="AI9" i="3"/>
  <c r="S7" i="3"/>
  <c r="AI7" i="3"/>
  <c r="AP10" i="3"/>
  <c r="AI8" i="3"/>
  <c r="AG8" i="3" s="1"/>
  <c r="Z51" i="3"/>
  <c r="Z54" i="3" s="1"/>
  <c r="T51" i="3"/>
  <c r="T54" i="3" s="1"/>
  <c r="AE53" i="3"/>
  <c r="Y53" i="3"/>
  <c r="X53" i="3"/>
  <c r="W53" i="3"/>
  <c r="AK53" i="3" s="1"/>
  <c r="V53" i="3"/>
  <c r="Y52" i="3"/>
  <c r="X52" i="3"/>
  <c r="W52" i="3"/>
  <c r="V52" i="3"/>
  <c r="Y51" i="3"/>
  <c r="X51" i="3"/>
  <c r="W51" i="3"/>
  <c r="W54" i="3" s="1"/>
  <c r="V51" i="3"/>
  <c r="AE50" i="3"/>
  <c r="AD50" i="3"/>
  <c r="AC50" i="3"/>
  <c r="AB50" i="3"/>
  <c r="Z50" i="3"/>
  <c r="Y50" i="3"/>
  <c r="X50" i="3"/>
  <c r="W50" i="3"/>
  <c r="V50" i="3"/>
  <c r="T50" i="3"/>
  <c r="AS49" i="3"/>
  <c r="AR49" i="3"/>
  <c r="AQ49" i="3"/>
  <c r="AP49" i="3"/>
  <c r="AM49" i="3"/>
  <c r="AL49" i="3"/>
  <c r="AK49" i="3"/>
  <c r="AJ49" i="3"/>
  <c r="AA49" i="3"/>
  <c r="U49" i="3"/>
  <c r="AS48" i="3"/>
  <c r="AR48" i="3"/>
  <c r="AQ48" i="3"/>
  <c r="AP48" i="3"/>
  <c r="AM48" i="3"/>
  <c r="AL48" i="3"/>
  <c r="AK48" i="3"/>
  <c r="AJ48" i="3"/>
  <c r="AA48" i="3"/>
  <c r="U48" i="3"/>
  <c r="AS47" i="3"/>
  <c r="AR47" i="3"/>
  <c r="AQ47" i="3"/>
  <c r="AP47" i="3"/>
  <c r="AN47" i="3"/>
  <c r="AN50" i="3" s="1"/>
  <c r="AM47" i="3"/>
  <c r="AL47" i="3"/>
  <c r="AK47" i="3"/>
  <c r="AJ47" i="3"/>
  <c r="AH47" i="3"/>
  <c r="AH50" i="3" s="1"/>
  <c r="AA47" i="3"/>
  <c r="U47" i="3"/>
  <c r="R47" i="3"/>
  <c r="R50" i="3" s="1"/>
  <c r="AE46" i="3"/>
  <c r="AD46" i="3"/>
  <c r="AC46" i="3"/>
  <c r="AB46" i="3"/>
  <c r="Z46" i="3"/>
  <c r="Y46" i="3"/>
  <c r="X46" i="3"/>
  <c r="W46" i="3"/>
  <c r="V46" i="3"/>
  <c r="T46" i="3"/>
  <c r="AS45" i="3"/>
  <c r="AR45" i="3"/>
  <c r="AQ45" i="3"/>
  <c r="AP45" i="3"/>
  <c r="AM45" i="3"/>
  <c r="AL45" i="3"/>
  <c r="AK45" i="3"/>
  <c r="AJ45" i="3"/>
  <c r="AA45" i="3"/>
  <c r="U45" i="3"/>
  <c r="AS44" i="3"/>
  <c r="AR44" i="3"/>
  <c r="AQ44" i="3"/>
  <c r="AP44" i="3"/>
  <c r="AM44" i="3"/>
  <c r="AL44" i="3"/>
  <c r="AK44" i="3"/>
  <c r="AJ44" i="3"/>
  <c r="AA44" i="3"/>
  <c r="U44" i="3"/>
  <c r="AS43" i="3"/>
  <c r="AR43" i="3"/>
  <c r="AQ43" i="3"/>
  <c r="AQ46" i="3" s="1"/>
  <c r="AP43" i="3"/>
  <c r="AN43" i="3"/>
  <c r="AN46" i="3" s="1"/>
  <c r="AM43" i="3"/>
  <c r="AL43" i="3"/>
  <c r="AK43" i="3"/>
  <c r="AJ43" i="3"/>
  <c r="AH43" i="3"/>
  <c r="AA43" i="3"/>
  <c r="U43" i="3"/>
  <c r="R43" i="3"/>
  <c r="R46" i="3" s="1"/>
  <c r="AE42" i="3"/>
  <c r="AD42" i="3"/>
  <c r="AC42" i="3"/>
  <c r="AB42" i="3"/>
  <c r="Z42" i="3"/>
  <c r="Y42" i="3"/>
  <c r="X42" i="3"/>
  <c r="W42" i="3"/>
  <c r="V42" i="3"/>
  <c r="T42" i="3"/>
  <c r="AS41" i="3"/>
  <c r="AR41" i="3"/>
  <c r="AQ41" i="3"/>
  <c r="AP41" i="3"/>
  <c r="AM41" i="3"/>
  <c r="AL41" i="3"/>
  <c r="AK41" i="3"/>
  <c r="AJ41" i="3"/>
  <c r="AA41" i="3"/>
  <c r="AS40" i="3"/>
  <c r="AR40" i="3"/>
  <c r="AQ40" i="3"/>
  <c r="AP40" i="3"/>
  <c r="AM40" i="3"/>
  <c r="AL40" i="3"/>
  <c r="AK40" i="3"/>
  <c r="AJ40" i="3"/>
  <c r="AA40" i="3"/>
  <c r="AS39" i="3"/>
  <c r="AR39" i="3"/>
  <c r="AQ39" i="3"/>
  <c r="AP39" i="3"/>
  <c r="AN39" i="3"/>
  <c r="AN42" i="3" s="1"/>
  <c r="AM39" i="3"/>
  <c r="AL39" i="3"/>
  <c r="AK39" i="3"/>
  <c r="AJ39" i="3"/>
  <c r="AH39" i="3"/>
  <c r="AA39" i="3"/>
  <c r="R39" i="3"/>
  <c r="R42" i="3" s="1"/>
  <c r="AE38" i="3"/>
  <c r="AD38" i="3"/>
  <c r="AC38" i="3"/>
  <c r="AB38" i="3"/>
  <c r="Z38" i="3"/>
  <c r="Y38" i="3"/>
  <c r="X38" i="3"/>
  <c r="W38" i="3"/>
  <c r="V38" i="3"/>
  <c r="T38" i="3"/>
  <c r="AS37" i="3"/>
  <c r="AR37" i="3"/>
  <c r="AQ37" i="3"/>
  <c r="AP37" i="3"/>
  <c r="AM37" i="3"/>
  <c r="AL37" i="3"/>
  <c r="AK37" i="3"/>
  <c r="AJ37" i="3"/>
  <c r="AA37" i="3"/>
  <c r="U37" i="3"/>
  <c r="AS36" i="3"/>
  <c r="AR36" i="3"/>
  <c r="AQ36" i="3"/>
  <c r="AP36" i="3"/>
  <c r="AM36" i="3"/>
  <c r="AL36" i="3"/>
  <c r="AK36" i="3"/>
  <c r="AJ36" i="3"/>
  <c r="AA36" i="3"/>
  <c r="U36" i="3"/>
  <c r="AS35" i="3"/>
  <c r="AR35" i="3"/>
  <c r="AQ35" i="3"/>
  <c r="AP35" i="3"/>
  <c r="AN35" i="3"/>
  <c r="AM35" i="3"/>
  <c r="AL35" i="3"/>
  <c r="AK35" i="3"/>
  <c r="AJ35" i="3"/>
  <c r="AH35" i="3"/>
  <c r="AH38" i="3" s="1"/>
  <c r="AA35" i="3"/>
  <c r="U35" i="3"/>
  <c r="R35" i="3"/>
  <c r="R38" i="3" s="1"/>
  <c r="AB30" i="3"/>
  <c r="Z30" i="3"/>
  <c r="Y30" i="3"/>
  <c r="X30" i="3"/>
  <c r="W30" i="3"/>
  <c r="V30" i="3"/>
  <c r="T30" i="3"/>
  <c r="AS29" i="3"/>
  <c r="AR29" i="3"/>
  <c r="AQ29" i="3"/>
  <c r="AP29" i="3"/>
  <c r="AM29" i="3"/>
  <c r="AL29" i="3"/>
  <c r="AK29" i="3"/>
  <c r="AJ29" i="3"/>
  <c r="AA29" i="3"/>
  <c r="U29" i="3"/>
  <c r="AS28" i="3"/>
  <c r="AR28" i="3"/>
  <c r="AQ28" i="3"/>
  <c r="AP28" i="3"/>
  <c r="AM28" i="3"/>
  <c r="AL28" i="3"/>
  <c r="AK28" i="3"/>
  <c r="AJ28" i="3"/>
  <c r="AA28" i="3"/>
  <c r="U28" i="3"/>
  <c r="AS27" i="3"/>
  <c r="AR27" i="3"/>
  <c r="AQ27" i="3"/>
  <c r="AP27" i="3"/>
  <c r="AN27" i="3"/>
  <c r="AM27" i="3"/>
  <c r="AL27" i="3"/>
  <c r="AK27" i="3"/>
  <c r="AJ27" i="3"/>
  <c r="AH27" i="3"/>
  <c r="AH30" i="3" s="1"/>
  <c r="AA27" i="3"/>
  <c r="U27" i="3"/>
  <c r="R27" i="3"/>
  <c r="R30" i="3" s="1"/>
  <c r="Z26" i="3"/>
  <c r="Y26" i="3"/>
  <c r="X26" i="3"/>
  <c r="W26" i="3"/>
  <c r="V26" i="3"/>
  <c r="T26" i="3"/>
  <c r="AS25" i="3"/>
  <c r="AM25" i="3"/>
  <c r="AL25" i="3"/>
  <c r="AK25" i="3"/>
  <c r="AJ25" i="3"/>
  <c r="U25" i="3"/>
  <c r="AM24" i="3"/>
  <c r="AL24" i="3"/>
  <c r="AK24" i="3"/>
  <c r="AJ24" i="3"/>
  <c r="U24" i="3"/>
  <c r="AN23" i="3"/>
  <c r="AN26" i="3" s="1"/>
  <c r="AM23" i="3"/>
  <c r="AL23" i="3"/>
  <c r="AK23" i="3"/>
  <c r="AJ23" i="3"/>
  <c r="AH23" i="3"/>
  <c r="U23" i="3"/>
  <c r="R23" i="3"/>
  <c r="R26" i="3" s="1"/>
  <c r="Z22" i="3"/>
  <c r="Y22" i="3"/>
  <c r="X22" i="3"/>
  <c r="W22" i="3"/>
  <c r="V22" i="3"/>
  <c r="T22" i="3"/>
  <c r="AS21" i="3"/>
  <c r="AM21" i="3"/>
  <c r="AL21" i="3"/>
  <c r="AK21" i="3"/>
  <c r="AJ21" i="3"/>
  <c r="U21" i="3"/>
  <c r="AM20" i="3"/>
  <c r="AL20" i="3"/>
  <c r="AK20" i="3"/>
  <c r="AJ20" i="3"/>
  <c r="U20" i="3"/>
  <c r="AN19" i="3"/>
  <c r="AN22" i="3" s="1"/>
  <c r="AM19" i="3"/>
  <c r="AL19" i="3"/>
  <c r="AK19" i="3"/>
  <c r="AJ19" i="3"/>
  <c r="AH19" i="3"/>
  <c r="U19" i="3"/>
  <c r="R19" i="3"/>
  <c r="R22" i="3" s="1"/>
  <c r="AE18" i="3"/>
  <c r="AS20" i="3" s="1"/>
  <c r="AD18" i="3"/>
  <c r="AC18" i="3"/>
  <c r="AB18" i="3"/>
  <c r="Z18" i="3"/>
  <c r="Y18" i="3"/>
  <c r="X18" i="3"/>
  <c r="W18" i="3"/>
  <c r="V18" i="3"/>
  <c r="T18" i="3"/>
  <c r="AS17" i="3"/>
  <c r="AR17" i="3"/>
  <c r="AQ17" i="3"/>
  <c r="AP17" i="3"/>
  <c r="AM17" i="3"/>
  <c r="AL17" i="3"/>
  <c r="AK17" i="3"/>
  <c r="AJ17" i="3"/>
  <c r="AA17" i="3"/>
  <c r="U17" i="3"/>
  <c r="AS16" i="3"/>
  <c r="AR16" i="3"/>
  <c r="AQ16" i="3"/>
  <c r="AP16" i="3"/>
  <c r="AM16" i="3"/>
  <c r="AL16" i="3"/>
  <c r="AK16" i="3"/>
  <c r="AJ16" i="3"/>
  <c r="AA16" i="3"/>
  <c r="U16" i="3"/>
  <c r="AS15" i="3"/>
  <c r="AR15" i="3"/>
  <c r="AQ15" i="3"/>
  <c r="AP15" i="3"/>
  <c r="AN15" i="3"/>
  <c r="AN18" i="3" s="1"/>
  <c r="AM15" i="3"/>
  <c r="AL15" i="3"/>
  <c r="AK15" i="3"/>
  <c r="AJ15" i="3"/>
  <c r="AH15" i="3"/>
  <c r="AH18" i="3" s="1"/>
  <c r="AA15" i="3"/>
  <c r="U15" i="3"/>
  <c r="R15" i="3"/>
  <c r="R18" i="3" s="1"/>
  <c r="AE14" i="3"/>
  <c r="AD14" i="3"/>
  <c r="AC14" i="3"/>
  <c r="AB14" i="3"/>
  <c r="Z14" i="3"/>
  <c r="Y14" i="3"/>
  <c r="X14" i="3"/>
  <c r="W14" i="3"/>
  <c r="V14" i="3"/>
  <c r="T14" i="3"/>
  <c r="AS13" i="3"/>
  <c r="AR13" i="3"/>
  <c r="AQ13" i="3"/>
  <c r="AP13" i="3"/>
  <c r="AM13" i="3"/>
  <c r="AL13" i="3"/>
  <c r="AK13" i="3"/>
  <c r="AJ13" i="3"/>
  <c r="AA13" i="3"/>
  <c r="AS12" i="3"/>
  <c r="AR12" i="3"/>
  <c r="AQ12" i="3"/>
  <c r="AP12" i="3"/>
  <c r="AM12" i="3"/>
  <c r="AL12" i="3"/>
  <c r="AK12" i="3"/>
  <c r="AJ12" i="3"/>
  <c r="AA12" i="3"/>
  <c r="AS11" i="3"/>
  <c r="AR11" i="3"/>
  <c r="AQ11" i="3"/>
  <c r="AP11" i="3"/>
  <c r="AN11" i="3"/>
  <c r="AN14" i="3" s="1"/>
  <c r="AM11" i="3"/>
  <c r="AL11" i="3"/>
  <c r="AK11" i="3"/>
  <c r="AJ11" i="3"/>
  <c r="AH11" i="3"/>
  <c r="AH14" i="3" s="1"/>
  <c r="AA11" i="3"/>
  <c r="R11" i="3"/>
  <c r="R14" i="3" s="1"/>
  <c r="AE22" i="3" l="1"/>
  <c r="AS19" i="3"/>
  <c r="AS22" i="3" s="1"/>
  <c r="AS38" i="3"/>
  <c r="AK38" i="3"/>
  <c r="AP18" i="3"/>
  <c r="AG9" i="3"/>
  <c r="AP30" i="3"/>
  <c r="AR38" i="3"/>
  <c r="AP50" i="3"/>
  <c r="AQ42" i="3"/>
  <c r="AO10" i="3"/>
  <c r="AO44" i="3"/>
  <c r="AM14" i="3"/>
  <c r="AM18" i="3"/>
  <c r="AM22" i="3"/>
  <c r="AM30" i="3"/>
  <c r="S43" i="3"/>
  <c r="AN38" i="3"/>
  <c r="AF35" i="3"/>
  <c r="AF38" i="3" s="1"/>
  <c r="AK50" i="3"/>
  <c r="AR50" i="3"/>
  <c r="S45" i="3"/>
  <c r="AJ42" i="3"/>
  <c r="S10" i="3"/>
  <c r="AF19" i="3"/>
  <c r="AF22" i="3" s="1"/>
  <c r="S48" i="3"/>
  <c r="U50" i="3"/>
  <c r="AS50" i="3"/>
  <c r="AI47" i="3"/>
  <c r="AA46" i="3"/>
  <c r="AR46" i="3"/>
  <c r="AF43" i="3"/>
  <c r="AF46" i="3" s="1"/>
  <c r="AM46" i="3"/>
  <c r="AI44" i="3"/>
  <c r="AL46" i="3"/>
  <c r="AI45" i="3"/>
  <c r="S36" i="3"/>
  <c r="U38" i="3"/>
  <c r="AL38" i="3"/>
  <c r="AI35" i="3"/>
  <c r="AS30" i="3"/>
  <c r="S28" i="3"/>
  <c r="X54" i="3"/>
  <c r="S15" i="3"/>
  <c r="AF15" i="3"/>
  <c r="AF18" i="3" s="1"/>
  <c r="AS18" i="3"/>
  <c r="AR18" i="3"/>
  <c r="AL18" i="3"/>
  <c r="AJ14" i="3"/>
  <c r="AI13" i="3"/>
  <c r="AI10" i="3"/>
  <c r="AG7" i="3"/>
  <c r="AJ52" i="3"/>
  <c r="AM52" i="3"/>
  <c r="S47" i="3"/>
  <c r="AO48" i="3"/>
  <c r="AI49" i="3"/>
  <c r="AO49" i="3"/>
  <c r="AI21" i="3"/>
  <c r="AA14" i="3"/>
  <c r="AL14" i="3"/>
  <c r="AF27" i="3"/>
  <c r="AF30" i="3" s="1"/>
  <c r="AI41" i="3"/>
  <c r="AJ46" i="3"/>
  <c r="AS46" i="3"/>
  <c r="S44" i="3"/>
  <c r="AF47" i="3"/>
  <c r="AF50" i="3" s="1"/>
  <c r="AL50" i="3"/>
  <c r="AO47" i="3"/>
  <c r="AI48" i="3"/>
  <c r="AR14" i="3"/>
  <c r="S13" i="3"/>
  <c r="U22" i="3"/>
  <c r="AK26" i="3"/>
  <c r="S41" i="3"/>
  <c r="U46" i="3"/>
  <c r="AK46" i="3"/>
  <c r="AO43" i="3"/>
  <c r="AO45" i="3"/>
  <c r="AM50" i="3"/>
  <c r="S49" i="3"/>
  <c r="AL52" i="3"/>
  <c r="AL53" i="3"/>
  <c r="AJ50" i="3"/>
  <c r="AA50" i="3"/>
  <c r="AQ50" i="3"/>
  <c r="AP46" i="3"/>
  <c r="AI43" i="3"/>
  <c r="AH46" i="3"/>
  <c r="S12" i="3"/>
  <c r="U30" i="3"/>
  <c r="AL42" i="3"/>
  <c r="AO40" i="3"/>
  <c r="AI20" i="3"/>
  <c r="AO15" i="3"/>
  <c r="AI16" i="3"/>
  <c r="AL22" i="3"/>
  <c r="AI25" i="3"/>
  <c r="AI27" i="3"/>
  <c r="AK42" i="3"/>
  <c r="AO39" i="3"/>
  <c r="AN30" i="3"/>
  <c r="U14" i="3"/>
  <c r="AI11" i="3"/>
  <c r="AO11" i="3"/>
  <c r="AO12" i="3"/>
  <c r="AO13" i="3"/>
  <c r="AI15" i="3"/>
  <c r="S16" i="3"/>
  <c r="AJ22" i="3"/>
  <c r="AF23" i="3"/>
  <c r="AF26" i="3" s="1"/>
  <c r="AL30" i="3"/>
  <c r="AQ30" i="3"/>
  <c r="AO35" i="3"/>
  <c r="AI36" i="3"/>
  <c r="AF39" i="3"/>
  <c r="AF42" i="3" s="1"/>
  <c r="AM42" i="3"/>
  <c r="V54" i="3"/>
  <c r="AQ14" i="3"/>
  <c r="AI12" i="3"/>
  <c r="AK18" i="3"/>
  <c r="AO16" i="3"/>
  <c r="AI17" i="3"/>
  <c r="AO17" i="3"/>
  <c r="AI19" i="3"/>
  <c r="S27" i="3"/>
  <c r="AO27" i="3"/>
  <c r="AO28" i="3"/>
  <c r="AI29" i="3"/>
  <c r="AO29" i="3"/>
  <c r="AJ30" i="3"/>
  <c r="AM38" i="3"/>
  <c r="AS42" i="3"/>
  <c r="S40" i="3"/>
  <c r="AO41" i="3"/>
  <c r="AS14" i="3"/>
  <c r="U18" i="3"/>
  <c r="AI23" i="3"/>
  <c r="AI24" i="3"/>
  <c r="AK30" i="3"/>
  <c r="AI28" i="3"/>
  <c r="AA38" i="3"/>
  <c r="AO36" i="3"/>
  <c r="AI37" i="3"/>
  <c r="AO37" i="3"/>
  <c r="AA42" i="3"/>
  <c r="AI39" i="3"/>
  <c r="AI40" i="3"/>
  <c r="Y54" i="3"/>
  <c r="AK52" i="3"/>
  <c r="AS53" i="3"/>
  <c r="AP14" i="3"/>
  <c r="AH22" i="3"/>
  <c r="AF11" i="3"/>
  <c r="AF14" i="3" s="1"/>
  <c r="S17" i="3"/>
  <c r="AJ26" i="3"/>
  <c r="AL26" i="3"/>
  <c r="S37" i="3"/>
  <c r="AJ38" i="3"/>
  <c r="AJ53" i="3"/>
  <c r="U53" i="3"/>
  <c r="AJ18" i="3"/>
  <c r="U51" i="3"/>
  <c r="AL51" i="3"/>
  <c r="AJ51" i="3"/>
  <c r="S11" i="3"/>
  <c r="AK14" i="3"/>
  <c r="AA18" i="3"/>
  <c r="AQ18" i="3"/>
  <c r="AK22" i="3"/>
  <c r="U26" i="3"/>
  <c r="AA30" i="3"/>
  <c r="S29" i="3"/>
  <c r="AP38" i="3"/>
  <c r="AR42" i="3"/>
  <c r="AH42" i="3"/>
  <c r="AM26" i="3"/>
  <c r="AH26" i="3"/>
  <c r="AR30" i="3"/>
  <c r="U42" i="3"/>
  <c r="S39" i="3"/>
  <c r="AP42" i="3"/>
  <c r="AH51" i="3"/>
  <c r="R51" i="3"/>
  <c r="R54" i="3" s="1"/>
  <c r="AN51" i="3"/>
  <c r="AN54" i="3" s="1"/>
  <c r="AM53" i="3"/>
  <c r="U52" i="3"/>
  <c r="AQ38" i="3"/>
  <c r="AM51" i="3"/>
  <c r="S35" i="3"/>
  <c r="AK51" i="3"/>
  <c r="AS23" i="3" l="1"/>
  <c r="AE51" i="3"/>
  <c r="AP19" i="3"/>
  <c r="AA19" i="3"/>
  <c r="AQ19" i="3"/>
  <c r="AR19" i="3"/>
  <c r="AG10" i="3"/>
  <c r="AG47" i="3"/>
  <c r="S18" i="3"/>
  <c r="AG44" i="3"/>
  <c r="AI50" i="3"/>
  <c r="AI26" i="3"/>
  <c r="AG13" i="3"/>
  <c r="AI22" i="3"/>
  <c r="S50" i="3"/>
  <c r="AG48" i="3"/>
  <c r="AG45" i="3"/>
  <c r="AO46" i="3"/>
  <c r="AG39" i="3"/>
  <c r="S42" i="3"/>
  <c r="AG40" i="3"/>
  <c r="AG41" i="3"/>
  <c r="AG35" i="3"/>
  <c r="AI38" i="3"/>
  <c r="AG27" i="3"/>
  <c r="S30" i="3"/>
  <c r="AO18" i="3"/>
  <c r="S14" i="3"/>
  <c r="AI14" i="3"/>
  <c r="AI52" i="3"/>
  <c r="S46" i="3"/>
  <c r="AO50" i="3"/>
  <c r="AG16" i="3"/>
  <c r="AG49" i="3"/>
  <c r="AM54" i="3"/>
  <c r="AL54" i="3"/>
  <c r="AG43" i="3"/>
  <c r="AI46" i="3"/>
  <c r="AG37" i="3"/>
  <c r="AG28" i="3"/>
  <c r="AG12" i="3"/>
  <c r="AI18" i="3"/>
  <c r="AG11" i="3"/>
  <c r="AG29" i="3"/>
  <c r="AG17" i="3"/>
  <c r="AO14" i="3"/>
  <c r="S38" i="3"/>
  <c r="AO42" i="3"/>
  <c r="AI30" i="3"/>
  <c r="AG15" i="3"/>
  <c r="AO30" i="3"/>
  <c r="AI42" i="3"/>
  <c r="AK54" i="3"/>
  <c r="AG36" i="3"/>
  <c r="AO38" i="3"/>
  <c r="AI51" i="3"/>
  <c r="AJ54" i="3"/>
  <c r="AI53" i="3"/>
  <c r="AH54" i="3"/>
  <c r="AF51" i="3"/>
  <c r="AF54" i="3" s="1"/>
  <c r="U54" i="3"/>
  <c r="AQ20" i="3" l="1"/>
  <c r="AC22" i="3"/>
  <c r="AP20" i="3"/>
  <c r="AA20" i="3"/>
  <c r="S20" i="3" s="1"/>
  <c r="AO19" i="3"/>
  <c r="AS51" i="3"/>
  <c r="AP21" i="3"/>
  <c r="S19" i="3"/>
  <c r="AE52" i="3"/>
  <c r="AS52" i="3" s="1"/>
  <c r="AS24" i="3"/>
  <c r="AS26" i="3" s="1"/>
  <c r="AR20" i="3"/>
  <c r="AB22" i="3"/>
  <c r="AE26" i="3"/>
  <c r="AG14" i="3"/>
  <c r="AG50" i="3"/>
  <c r="AG46" i="3"/>
  <c r="AG42" i="3"/>
  <c r="AG38" i="3"/>
  <c r="AG18" i="3"/>
  <c r="AG30" i="3"/>
  <c r="AI54" i="3"/>
  <c r="AS54" i="3" l="1"/>
  <c r="AR21" i="3"/>
  <c r="AR22" i="3" s="1"/>
  <c r="AD22" i="3"/>
  <c r="AP23" i="3"/>
  <c r="AB51" i="3"/>
  <c r="AA21" i="3"/>
  <c r="S21" i="3" s="1"/>
  <c r="S22" i="3" s="1"/>
  <c r="AE54" i="3"/>
  <c r="AG19" i="3"/>
  <c r="AO20" i="3"/>
  <c r="AG20" i="3" s="1"/>
  <c r="AQ21" i="3"/>
  <c r="AQ22" i="3" s="1"/>
  <c r="AP22" i="3"/>
  <c r="AA22" i="3" l="1"/>
  <c r="AQ23" i="3"/>
  <c r="AC51" i="3"/>
  <c r="AP51" i="3"/>
  <c r="AP24" i="3"/>
  <c r="AB52" i="3"/>
  <c r="AO21" i="3"/>
  <c r="AG21" i="3" s="1"/>
  <c r="AG22" i="3" s="1"/>
  <c r="AB26" i="3"/>
  <c r="AR23" i="3"/>
  <c r="AD51" i="3"/>
  <c r="AP25" i="3"/>
  <c r="AB53" i="3"/>
  <c r="AA23" i="3"/>
  <c r="AB54" i="3" l="1"/>
  <c r="AA51" i="3"/>
  <c r="S51" i="3" s="1"/>
  <c r="AR25" i="3"/>
  <c r="AD53" i="3"/>
  <c r="AR53" i="3" s="1"/>
  <c r="S23" i="3"/>
  <c r="AQ24" i="3"/>
  <c r="AC52" i="3"/>
  <c r="AQ52" i="3" s="1"/>
  <c r="AO23" i="3"/>
  <c r="AD26" i="3"/>
  <c r="AP52" i="3"/>
  <c r="AR24" i="3"/>
  <c r="AR26" i="3" s="1"/>
  <c r="AD52" i="3"/>
  <c r="AR52" i="3" s="1"/>
  <c r="AA24" i="3"/>
  <c r="S24" i="3" s="1"/>
  <c r="AP53" i="3"/>
  <c r="AR51" i="3"/>
  <c r="AP26" i="3"/>
  <c r="AC26" i="3"/>
  <c r="AQ51" i="3"/>
  <c r="AO22" i="3"/>
  <c r="AO51" i="3" l="1"/>
  <c r="AG51" i="3" s="1"/>
  <c r="AO24" i="3"/>
  <c r="AG24" i="3" s="1"/>
  <c r="AD54" i="3"/>
  <c r="AO52" i="3"/>
  <c r="AG52" i="3" s="1"/>
  <c r="AQ25" i="3"/>
  <c r="AC53" i="3"/>
  <c r="AA25" i="3"/>
  <c r="AP54" i="3"/>
  <c r="AR54" i="3"/>
  <c r="AA52" i="3"/>
  <c r="AG23" i="3"/>
  <c r="AQ26" i="3" l="1"/>
  <c r="AO25" i="3"/>
  <c r="S52" i="3"/>
  <c r="S25" i="3"/>
  <c r="S26" i="3" s="1"/>
  <c r="AA26" i="3"/>
  <c r="AQ53" i="3"/>
  <c r="AA53" i="3"/>
  <c r="S53" i="3" s="1"/>
  <c r="AC54" i="3"/>
  <c r="AA54" i="3" l="1"/>
  <c r="AG25" i="3"/>
  <c r="AG26" i="3" s="1"/>
  <c r="AO26" i="3"/>
  <c r="AQ54" i="3"/>
  <c r="AO53" i="3"/>
  <c r="S54" i="3"/>
  <c r="AG53" i="3" l="1"/>
  <c r="AG54" i="3" s="1"/>
  <c r="AO54" i="3"/>
</calcChain>
</file>

<file path=xl/sharedStrings.xml><?xml version="1.0" encoding="utf-8"?>
<sst xmlns="http://schemas.openxmlformats.org/spreadsheetml/2006/main" count="125" uniqueCount="38">
  <si>
    <t>Наименование филиала</t>
  </si>
  <si>
    <t>№ пп.</t>
  </si>
  <si>
    <t>филиал ПАО "МРСК Центра" - "Белгородэнерго"</t>
  </si>
  <si>
    <t>ПАО "МРСК Центра"</t>
  </si>
  <si>
    <t>филиал ПАО "МРСК Центра" - "Брянскэнерго"</t>
  </si>
  <si>
    <t>филиал ПАО "МРСК Центра" - "Воронежэнерго"</t>
  </si>
  <si>
    <t>филиал ПАО "МРСК Центра" - "Костромаэнерго"</t>
  </si>
  <si>
    <t>филиал ПАО "МРСК Центра" - "Курскэнерго"</t>
  </si>
  <si>
    <t>филиал ПАО "МРСК Центра" - "Липецкэнерго"</t>
  </si>
  <si>
    <t>филиал ПАО "МРСК Центра" - "Орелэнерго"</t>
  </si>
  <si>
    <t>филиал ПАО "МРСК Центра" - "Смоленскэнерго"</t>
  </si>
  <si>
    <t>филиал ПАО "МРСК Центра" - "Тамбовэнерго"</t>
  </si>
  <si>
    <t>филиал ПАО "МРСК Центра" - "Тверьэнерго"</t>
  </si>
  <si>
    <t>филиал ПАО "МРСК Центра" - "Ярэнерго"</t>
  </si>
  <si>
    <t>1-я категория</t>
  </si>
  <si>
    <t>2-я категория</t>
  </si>
  <si>
    <t>Всего</t>
  </si>
  <si>
    <t>Юридические лица</t>
  </si>
  <si>
    <t>ВН (110 кВ и выше)</t>
  </si>
  <si>
    <t>СН1 (35 кВ)</t>
  </si>
  <si>
    <t>СН2 (6 - 20 кВ)</t>
  </si>
  <si>
    <t>НН (ниже 1 кВ)</t>
  </si>
  <si>
    <t>Физические лица</t>
  </si>
  <si>
    <t>Категория надежности электроснабжения</t>
  </si>
  <si>
    <t>ВСЕГО</t>
  </si>
  <si>
    <t>3-я категория</t>
  </si>
  <si>
    <t>2018 г.</t>
  </si>
  <si>
    <t>Раскрытие информации по п. 1.1. Приложения № 7 приказа Минэнерго России от 15.04.2014 № 186</t>
  </si>
  <si>
    <t>Точек поставки**</t>
  </si>
  <si>
    <t>Потребителей*</t>
  </si>
  <si>
    <t>*</t>
  </si>
  <si>
    <t>**</t>
  </si>
  <si>
    <t>Энергопринимающие устройства потребителей, обеспечиваемые электроэнергией по 1-й и 2-й категориям надежности электроснабжения могут иметь 2 и более точки поставки</t>
  </si>
  <si>
    <t>ВСЕГО потребителей</t>
  </si>
  <si>
    <t>ВСЕГО точек поставки</t>
  </si>
  <si>
    <t>Одние потребитель может иметь более одного энергопринимающего устройства с электроприемниками различных категорий надежности электроснабженияи и присоединенных от сетей различного уровня напряжения</t>
  </si>
  <si>
    <t>2019 г.</t>
  </si>
  <si>
    <t>Динамика (2019-2018 гг.)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</si>
</sst>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8"/>
  <sheetViews>
    <sheetView tabSelected="1" view="pageBreakPreview" zoomScale="70" zoomScaleNormal="55" zoomScaleSheetLayoutView="70" workbookViewId="0">
      <pane xSplit="2" ySplit="6" topLeftCell="T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5" x14ac:dyDescent="0.25"/>
  <cols>
    <col min="1" max="1" width="9.140625" style="5"/>
    <col min="2" max="2" width="30.28515625" style="5" customWidth="1"/>
    <col min="3" max="3" width="22.28515625" style="5" customWidth="1"/>
    <col min="4" max="5" width="10.5703125" style="5" customWidth="1"/>
    <col min="6" max="6" width="14.140625" style="5" customWidth="1"/>
    <col min="7" max="11" width="10.5703125" style="5" customWidth="1"/>
    <col min="12" max="12" width="14" style="5" customWidth="1"/>
    <col min="13" max="19" width="10.5703125" style="5" customWidth="1"/>
    <col min="20" max="20" width="13.7109375" style="5" customWidth="1"/>
    <col min="21" max="25" width="10.5703125" style="5" customWidth="1"/>
    <col min="26" max="26" width="13.7109375" style="5" customWidth="1"/>
    <col min="27" max="33" width="10.5703125" style="5" customWidth="1"/>
    <col min="34" max="34" width="14.7109375" style="5" customWidth="1"/>
    <col min="35" max="39" width="10.5703125" style="5" customWidth="1"/>
    <col min="40" max="40" width="14.7109375" style="5" customWidth="1"/>
    <col min="41" max="45" width="10.5703125" style="5" customWidth="1"/>
    <col min="46" max="16384" width="9.140625" style="5"/>
  </cols>
  <sheetData>
    <row r="1" spans="1:45" s="4" customFormat="1" ht="24.75" customHeight="1" x14ac:dyDescent="0.25">
      <c r="A1" s="3" t="s">
        <v>27</v>
      </c>
    </row>
    <row r="3" spans="1:45" ht="30" customHeight="1" x14ac:dyDescent="0.25">
      <c r="A3" s="19" t="s">
        <v>1</v>
      </c>
      <c r="B3" s="19" t="s">
        <v>0</v>
      </c>
      <c r="C3" s="19" t="s">
        <v>23</v>
      </c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 t="s">
        <v>36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 t="s">
        <v>37</v>
      </c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</row>
    <row r="4" spans="1:45" ht="30" customHeight="1" x14ac:dyDescent="0.25">
      <c r="A4" s="20"/>
      <c r="B4" s="20"/>
      <c r="C4" s="20"/>
      <c r="D4" s="19" t="s">
        <v>33</v>
      </c>
      <c r="E4" s="19" t="s">
        <v>34</v>
      </c>
      <c r="F4" s="22" t="s">
        <v>17</v>
      </c>
      <c r="G4" s="22"/>
      <c r="H4" s="22"/>
      <c r="I4" s="22"/>
      <c r="J4" s="22"/>
      <c r="K4" s="22"/>
      <c r="L4" s="22" t="s">
        <v>22</v>
      </c>
      <c r="M4" s="22"/>
      <c r="N4" s="22"/>
      <c r="O4" s="22"/>
      <c r="P4" s="22"/>
      <c r="Q4" s="22"/>
      <c r="R4" s="19" t="s">
        <v>33</v>
      </c>
      <c r="S4" s="19" t="s">
        <v>34</v>
      </c>
      <c r="T4" s="22" t="s">
        <v>17</v>
      </c>
      <c r="U4" s="22"/>
      <c r="V4" s="22"/>
      <c r="W4" s="22"/>
      <c r="X4" s="22"/>
      <c r="Y4" s="22"/>
      <c r="Z4" s="22" t="s">
        <v>22</v>
      </c>
      <c r="AA4" s="22"/>
      <c r="AB4" s="22"/>
      <c r="AC4" s="22"/>
      <c r="AD4" s="22"/>
      <c r="AE4" s="22"/>
      <c r="AF4" s="19" t="s">
        <v>33</v>
      </c>
      <c r="AG4" s="19" t="s">
        <v>34</v>
      </c>
      <c r="AH4" s="22" t="s">
        <v>17</v>
      </c>
      <c r="AI4" s="22"/>
      <c r="AJ4" s="22"/>
      <c r="AK4" s="22"/>
      <c r="AL4" s="22"/>
      <c r="AM4" s="22"/>
      <c r="AN4" s="22" t="s">
        <v>22</v>
      </c>
      <c r="AO4" s="22"/>
      <c r="AP4" s="22"/>
      <c r="AQ4" s="22"/>
      <c r="AR4" s="22"/>
      <c r="AS4" s="22"/>
    </row>
    <row r="5" spans="1:45" ht="30" customHeight="1" x14ac:dyDescent="0.25">
      <c r="A5" s="20"/>
      <c r="B5" s="20"/>
      <c r="C5" s="20"/>
      <c r="D5" s="20"/>
      <c r="E5" s="20"/>
      <c r="F5" s="19" t="s">
        <v>29</v>
      </c>
      <c r="G5" s="23" t="s">
        <v>28</v>
      </c>
      <c r="H5" s="24"/>
      <c r="I5" s="24"/>
      <c r="J5" s="24"/>
      <c r="K5" s="25"/>
      <c r="L5" s="19" t="s">
        <v>29</v>
      </c>
      <c r="M5" s="23" t="s">
        <v>28</v>
      </c>
      <c r="N5" s="24"/>
      <c r="O5" s="24"/>
      <c r="P5" s="24"/>
      <c r="Q5" s="25"/>
      <c r="R5" s="20"/>
      <c r="S5" s="20"/>
      <c r="T5" s="19" t="s">
        <v>29</v>
      </c>
      <c r="U5" s="23" t="s">
        <v>28</v>
      </c>
      <c r="V5" s="24"/>
      <c r="W5" s="24"/>
      <c r="X5" s="24"/>
      <c r="Y5" s="25"/>
      <c r="Z5" s="19" t="s">
        <v>29</v>
      </c>
      <c r="AA5" s="23" t="s">
        <v>28</v>
      </c>
      <c r="AB5" s="24"/>
      <c r="AC5" s="24"/>
      <c r="AD5" s="24"/>
      <c r="AE5" s="25"/>
      <c r="AF5" s="20"/>
      <c r="AG5" s="20"/>
      <c r="AH5" s="19" t="s">
        <v>29</v>
      </c>
      <c r="AI5" s="23" t="s">
        <v>28</v>
      </c>
      <c r="AJ5" s="24"/>
      <c r="AK5" s="24"/>
      <c r="AL5" s="24"/>
      <c r="AM5" s="25"/>
      <c r="AN5" s="19" t="s">
        <v>29</v>
      </c>
      <c r="AO5" s="23" t="s">
        <v>28</v>
      </c>
      <c r="AP5" s="24"/>
      <c r="AQ5" s="24"/>
      <c r="AR5" s="24"/>
      <c r="AS5" s="25"/>
    </row>
    <row r="6" spans="1:45" s="7" customFormat="1" ht="45" customHeight="1" x14ac:dyDescent="0.25">
      <c r="A6" s="21"/>
      <c r="B6" s="21"/>
      <c r="C6" s="21"/>
      <c r="D6" s="21"/>
      <c r="E6" s="21"/>
      <c r="F6" s="21"/>
      <c r="G6" s="6" t="s">
        <v>16</v>
      </c>
      <c r="H6" s="6" t="s">
        <v>18</v>
      </c>
      <c r="I6" s="6" t="s">
        <v>19</v>
      </c>
      <c r="J6" s="6" t="s">
        <v>20</v>
      </c>
      <c r="K6" s="6" t="s">
        <v>21</v>
      </c>
      <c r="L6" s="21"/>
      <c r="M6" s="6" t="s">
        <v>16</v>
      </c>
      <c r="N6" s="6" t="s">
        <v>18</v>
      </c>
      <c r="O6" s="6" t="s">
        <v>19</v>
      </c>
      <c r="P6" s="6" t="s">
        <v>20</v>
      </c>
      <c r="Q6" s="6" t="s">
        <v>21</v>
      </c>
      <c r="R6" s="21"/>
      <c r="S6" s="21"/>
      <c r="T6" s="21"/>
      <c r="U6" s="6" t="s">
        <v>16</v>
      </c>
      <c r="V6" s="6" t="s">
        <v>18</v>
      </c>
      <c r="W6" s="6" t="s">
        <v>19</v>
      </c>
      <c r="X6" s="6" t="s">
        <v>20</v>
      </c>
      <c r="Y6" s="6" t="s">
        <v>21</v>
      </c>
      <c r="Z6" s="21"/>
      <c r="AA6" s="6" t="s">
        <v>16</v>
      </c>
      <c r="AB6" s="6" t="s">
        <v>18</v>
      </c>
      <c r="AC6" s="6" t="s">
        <v>19</v>
      </c>
      <c r="AD6" s="6" t="s">
        <v>20</v>
      </c>
      <c r="AE6" s="6" t="s">
        <v>21</v>
      </c>
      <c r="AF6" s="21"/>
      <c r="AG6" s="21"/>
      <c r="AH6" s="21"/>
      <c r="AI6" s="6" t="s">
        <v>16</v>
      </c>
      <c r="AJ6" s="6" t="s">
        <v>18</v>
      </c>
      <c r="AK6" s="6" t="s">
        <v>19</v>
      </c>
      <c r="AL6" s="6" t="s">
        <v>20</v>
      </c>
      <c r="AM6" s="6" t="s">
        <v>21</v>
      </c>
      <c r="AN6" s="21"/>
      <c r="AO6" s="6" t="s">
        <v>16</v>
      </c>
      <c r="AP6" s="6" t="s">
        <v>18</v>
      </c>
      <c r="AQ6" s="6" t="s">
        <v>19</v>
      </c>
      <c r="AR6" s="6" t="s">
        <v>20</v>
      </c>
      <c r="AS6" s="6" t="s">
        <v>21</v>
      </c>
    </row>
    <row r="7" spans="1:45" s="9" customFormat="1" ht="30" customHeight="1" x14ac:dyDescent="0.25">
      <c r="A7" s="12">
        <v>1</v>
      </c>
      <c r="B7" s="12" t="s">
        <v>2</v>
      </c>
      <c r="C7" s="8" t="s">
        <v>14</v>
      </c>
      <c r="D7" s="15">
        <f>F7+L7</f>
        <v>418771</v>
      </c>
      <c r="E7" s="1">
        <f>G7+M7</f>
        <v>624</v>
      </c>
      <c r="F7" s="15">
        <v>19582</v>
      </c>
      <c r="G7" s="1">
        <f>SUM(H7:K7)</f>
        <v>624</v>
      </c>
      <c r="H7" s="1">
        <v>4</v>
      </c>
      <c r="I7" s="1">
        <v>0</v>
      </c>
      <c r="J7" s="1">
        <v>63</v>
      </c>
      <c r="K7" s="1">
        <v>557</v>
      </c>
      <c r="L7" s="15">
        <v>399189</v>
      </c>
      <c r="M7" s="1">
        <f>SUM(N7:Q7)</f>
        <v>0</v>
      </c>
      <c r="N7" s="1">
        <v>0</v>
      </c>
      <c r="O7" s="1">
        <v>0</v>
      </c>
      <c r="P7" s="1">
        <v>0</v>
      </c>
      <c r="Q7" s="1">
        <v>0</v>
      </c>
      <c r="R7" s="15">
        <f>T7+Z7</f>
        <v>427243</v>
      </c>
      <c r="S7" s="1">
        <f>U7+AA7</f>
        <v>705</v>
      </c>
      <c r="T7" s="15">
        <v>20303</v>
      </c>
      <c r="U7" s="1">
        <f>SUM(V7:Y7)</f>
        <v>705</v>
      </c>
      <c r="V7" s="1">
        <v>50</v>
      </c>
      <c r="W7" s="1">
        <v>15</v>
      </c>
      <c r="X7" s="1">
        <f>507-24</f>
        <v>483</v>
      </c>
      <c r="Y7" s="1">
        <v>157</v>
      </c>
      <c r="Z7" s="15">
        <v>406940</v>
      </c>
      <c r="AA7" s="1">
        <f>SUM(AB7:AE7)</f>
        <v>0</v>
      </c>
      <c r="AB7" s="1">
        <v>0</v>
      </c>
      <c r="AC7" s="1">
        <v>0</v>
      </c>
      <c r="AD7" s="1">
        <v>0</v>
      </c>
      <c r="AE7" s="1">
        <v>0</v>
      </c>
      <c r="AF7" s="15">
        <f>AH7+AN7</f>
        <v>8472</v>
      </c>
      <c r="AG7" s="1">
        <f>AI7+AO7</f>
        <v>81</v>
      </c>
      <c r="AH7" s="15">
        <f>T7-F7</f>
        <v>721</v>
      </c>
      <c r="AI7" s="1">
        <f>SUM(AJ7:AM7)</f>
        <v>81</v>
      </c>
      <c r="AJ7" s="1">
        <f>V7-H7</f>
        <v>46</v>
      </c>
      <c r="AK7" s="1">
        <f>W7-I7</f>
        <v>15</v>
      </c>
      <c r="AL7" s="1">
        <f>X7-J7</f>
        <v>420</v>
      </c>
      <c r="AM7" s="1">
        <f>Y7-K7</f>
        <v>-400</v>
      </c>
      <c r="AN7" s="15">
        <f>Z7-L7</f>
        <v>7751</v>
      </c>
      <c r="AO7" s="1">
        <f>SUM(AP7:AS7)</f>
        <v>0</v>
      </c>
      <c r="AP7" s="1">
        <f>AB7-N7</f>
        <v>0</v>
      </c>
      <c r="AQ7" s="1">
        <f>AC7-O7</f>
        <v>0</v>
      </c>
      <c r="AR7" s="1">
        <f>AD7-P7</f>
        <v>0</v>
      </c>
      <c r="AS7" s="1">
        <f>AE7-Q7</f>
        <v>0</v>
      </c>
    </row>
    <row r="8" spans="1:45" s="9" customFormat="1" ht="30" customHeight="1" x14ac:dyDescent="0.25">
      <c r="A8" s="13"/>
      <c r="B8" s="13"/>
      <c r="C8" s="8" t="s">
        <v>15</v>
      </c>
      <c r="D8" s="16"/>
      <c r="E8" s="1">
        <f t="shared" ref="E8:E9" si="0">G8+M8</f>
        <v>5276</v>
      </c>
      <c r="F8" s="16"/>
      <c r="G8" s="1">
        <f>SUM(H8:K8)</f>
        <v>5276</v>
      </c>
      <c r="H8" s="1">
        <v>15</v>
      </c>
      <c r="I8" s="1">
        <v>13</v>
      </c>
      <c r="J8" s="1">
        <v>439</v>
      </c>
      <c r="K8" s="1">
        <v>4809</v>
      </c>
      <c r="L8" s="16"/>
      <c r="M8" s="1">
        <f>SUM(N8:Q8)</f>
        <v>0</v>
      </c>
      <c r="N8" s="1">
        <v>0</v>
      </c>
      <c r="O8" s="1">
        <v>0</v>
      </c>
      <c r="P8" s="1">
        <v>0</v>
      </c>
      <c r="Q8" s="1">
        <v>0</v>
      </c>
      <c r="R8" s="16"/>
      <c r="S8" s="1">
        <f t="shared" ref="S8:S9" si="1">U8+AA8</f>
        <v>6152</v>
      </c>
      <c r="T8" s="16"/>
      <c r="U8" s="1">
        <f>SUM(V8:Y8)</f>
        <v>6152</v>
      </c>
      <c r="V8" s="1">
        <v>181</v>
      </c>
      <c r="W8" s="1">
        <v>53</v>
      </c>
      <c r="X8" s="1">
        <f>2678-230</f>
        <v>2448</v>
      </c>
      <c r="Y8" s="1">
        <v>3470</v>
      </c>
      <c r="Z8" s="16"/>
      <c r="AA8" s="1">
        <f>SUM(AB8:AE8)</f>
        <v>0</v>
      </c>
      <c r="AB8" s="1">
        <v>0</v>
      </c>
      <c r="AC8" s="1">
        <v>0</v>
      </c>
      <c r="AD8" s="1">
        <v>0</v>
      </c>
      <c r="AE8" s="1">
        <v>0</v>
      </c>
      <c r="AF8" s="16"/>
      <c r="AG8" s="1">
        <f t="shared" ref="AG8:AG9" si="2">AI8+AO8</f>
        <v>876</v>
      </c>
      <c r="AH8" s="16"/>
      <c r="AI8" s="1">
        <f>SUM(AJ8:AM8)</f>
        <v>876</v>
      </c>
      <c r="AJ8" s="1">
        <f t="shared" ref="AJ8:AM9" si="3">V8-H8</f>
        <v>166</v>
      </c>
      <c r="AK8" s="1">
        <f t="shared" si="3"/>
        <v>40</v>
      </c>
      <c r="AL8" s="1">
        <f t="shared" si="3"/>
        <v>2009</v>
      </c>
      <c r="AM8" s="1">
        <f t="shared" si="3"/>
        <v>-1339</v>
      </c>
      <c r="AN8" s="16"/>
      <c r="AO8" s="1">
        <f>SUM(AP8:AS8)</f>
        <v>0</v>
      </c>
      <c r="AP8" s="1">
        <f t="shared" ref="AP8:AS9" si="4">AB8-N8</f>
        <v>0</v>
      </c>
      <c r="AQ8" s="1">
        <f t="shared" si="4"/>
        <v>0</v>
      </c>
      <c r="AR8" s="1">
        <f t="shared" si="4"/>
        <v>0</v>
      </c>
      <c r="AS8" s="1">
        <f t="shared" si="4"/>
        <v>0</v>
      </c>
    </row>
    <row r="9" spans="1:45" s="9" customFormat="1" ht="30" customHeight="1" x14ac:dyDescent="0.25">
      <c r="A9" s="13"/>
      <c r="B9" s="13"/>
      <c r="C9" s="8" t="s">
        <v>25</v>
      </c>
      <c r="D9" s="17"/>
      <c r="E9" s="1">
        <f t="shared" si="0"/>
        <v>484521</v>
      </c>
      <c r="F9" s="17"/>
      <c r="G9" s="1">
        <f>SUM(H9:K9)</f>
        <v>66504</v>
      </c>
      <c r="H9" s="1">
        <v>43</v>
      </c>
      <c r="I9" s="1">
        <v>2</v>
      </c>
      <c r="J9" s="1">
        <v>524</v>
      </c>
      <c r="K9" s="1">
        <v>65935</v>
      </c>
      <c r="L9" s="17"/>
      <c r="M9" s="1">
        <f>SUM(N9:Q9)</f>
        <v>418017</v>
      </c>
      <c r="N9" s="1">
        <v>0</v>
      </c>
      <c r="O9" s="1">
        <v>0</v>
      </c>
      <c r="P9" s="1">
        <v>0</v>
      </c>
      <c r="Q9" s="1">
        <v>418017</v>
      </c>
      <c r="R9" s="17"/>
      <c r="S9" s="1">
        <f t="shared" si="1"/>
        <v>488306</v>
      </c>
      <c r="T9" s="17"/>
      <c r="U9" s="1">
        <f>SUM(V9:Y9)</f>
        <v>66937</v>
      </c>
      <c r="V9" s="1">
        <v>128</v>
      </c>
      <c r="W9" s="1">
        <v>25</v>
      </c>
      <c r="X9" s="1">
        <f>8049-2545</f>
        <v>5504</v>
      </c>
      <c r="Y9" s="1">
        <f>59768+1512</f>
        <v>61280</v>
      </c>
      <c r="Z9" s="17"/>
      <c r="AA9" s="1">
        <f>SUM(AB9:AE9)</f>
        <v>421369</v>
      </c>
      <c r="AB9" s="1">
        <v>0</v>
      </c>
      <c r="AC9" s="1">
        <v>0</v>
      </c>
      <c r="AD9" s="1">
        <v>0</v>
      </c>
      <c r="AE9" s="10">
        <v>421369</v>
      </c>
      <c r="AF9" s="17"/>
      <c r="AG9" s="1">
        <f t="shared" si="2"/>
        <v>3785</v>
      </c>
      <c r="AH9" s="17"/>
      <c r="AI9" s="1">
        <f>SUM(AJ9:AM9)</f>
        <v>433</v>
      </c>
      <c r="AJ9" s="1">
        <f t="shared" si="3"/>
        <v>85</v>
      </c>
      <c r="AK9" s="1">
        <f t="shared" si="3"/>
        <v>23</v>
      </c>
      <c r="AL9" s="1">
        <f t="shared" si="3"/>
        <v>4980</v>
      </c>
      <c r="AM9" s="1">
        <f t="shared" si="3"/>
        <v>-4655</v>
      </c>
      <c r="AN9" s="17"/>
      <c r="AO9" s="1">
        <f>SUM(AP9:AS9)</f>
        <v>3352</v>
      </c>
      <c r="AP9" s="1">
        <f t="shared" si="4"/>
        <v>0</v>
      </c>
      <c r="AQ9" s="1">
        <f t="shared" si="4"/>
        <v>0</v>
      </c>
      <c r="AR9" s="1">
        <f t="shared" si="4"/>
        <v>0</v>
      </c>
      <c r="AS9" s="1">
        <f t="shared" si="4"/>
        <v>3352</v>
      </c>
    </row>
    <row r="10" spans="1:45" s="9" customFormat="1" ht="30" customHeight="1" x14ac:dyDescent="0.25">
      <c r="A10" s="14"/>
      <c r="B10" s="14"/>
      <c r="C10" s="8" t="s">
        <v>24</v>
      </c>
      <c r="D10" s="1">
        <f t="shared" ref="D10:Q10" si="5">SUM(D7:D9)</f>
        <v>418771</v>
      </c>
      <c r="E10" s="1">
        <f t="shared" si="5"/>
        <v>490421</v>
      </c>
      <c r="F10" s="1">
        <f t="shared" si="5"/>
        <v>19582</v>
      </c>
      <c r="G10" s="1">
        <f t="shared" si="5"/>
        <v>72404</v>
      </c>
      <c r="H10" s="1">
        <f t="shared" si="5"/>
        <v>62</v>
      </c>
      <c r="I10" s="1">
        <f t="shared" si="5"/>
        <v>15</v>
      </c>
      <c r="J10" s="1">
        <f t="shared" si="5"/>
        <v>1026</v>
      </c>
      <c r="K10" s="1">
        <f t="shared" si="5"/>
        <v>71301</v>
      </c>
      <c r="L10" s="1">
        <f t="shared" si="5"/>
        <v>399189</v>
      </c>
      <c r="M10" s="1">
        <f t="shared" si="5"/>
        <v>418017</v>
      </c>
      <c r="N10" s="1">
        <f t="shared" si="5"/>
        <v>0</v>
      </c>
      <c r="O10" s="1">
        <f t="shared" si="5"/>
        <v>0</v>
      </c>
      <c r="P10" s="1">
        <f t="shared" si="5"/>
        <v>0</v>
      </c>
      <c r="Q10" s="1">
        <f t="shared" si="5"/>
        <v>418017</v>
      </c>
      <c r="R10" s="1">
        <f t="shared" ref="R10:AS10" si="6">SUM(R7:R9)</f>
        <v>427243</v>
      </c>
      <c r="S10" s="1">
        <f t="shared" si="6"/>
        <v>495163</v>
      </c>
      <c r="T10" s="1">
        <f t="shared" si="6"/>
        <v>20303</v>
      </c>
      <c r="U10" s="1">
        <f t="shared" si="6"/>
        <v>73794</v>
      </c>
      <c r="V10" s="1">
        <f t="shared" si="6"/>
        <v>359</v>
      </c>
      <c r="W10" s="1">
        <f t="shared" si="6"/>
        <v>93</v>
      </c>
      <c r="X10" s="1">
        <f t="shared" si="6"/>
        <v>8435</v>
      </c>
      <c r="Y10" s="1">
        <f t="shared" si="6"/>
        <v>64907</v>
      </c>
      <c r="Z10" s="1">
        <f t="shared" si="6"/>
        <v>406940</v>
      </c>
      <c r="AA10" s="1">
        <f t="shared" si="6"/>
        <v>421369</v>
      </c>
      <c r="AB10" s="1">
        <f t="shared" si="6"/>
        <v>0</v>
      </c>
      <c r="AC10" s="1">
        <f t="shared" si="6"/>
        <v>0</v>
      </c>
      <c r="AD10" s="1">
        <f t="shared" si="6"/>
        <v>0</v>
      </c>
      <c r="AE10" s="1">
        <f t="shared" si="6"/>
        <v>421369</v>
      </c>
      <c r="AF10" s="1">
        <f t="shared" si="6"/>
        <v>8472</v>
      </c>
      <c r="AG10" s="1">
        <f t="shared" si="6"/>
        <v>4742</v>
      </c>
      <c r="AH10" s="1">
        <f t="shared" si="6"/>
        <v>721</v>
      </c>
      <c r="AI10" s="1">
        <f t="shared" si="6"/>
        <v>1390</v>
      </c>
      <c r="AJ10" s="1">
        <f t="shared" si="6"/>
        <v>297</v>
      </c>
      <c r="AK10" s="1">
        <f t="shared" si="6"/>
        <v>78</v>
      </c>
      <c r="AL10" s="1">
        <f t="shared" si="6"/>
        <v>7409</v>
      </c>
      <c r="AM10" s="1">
        <f t="shared" si="6"/>
        <v>-6394</v>
      </c>
      <c r="AN10" s="1">
        <f t="shared" si="6"/>
        <v>7751</v>
      </c>
      <c r="AO10" s="1">
        <f t="shared" si="6"/>
        <v>3352</v>
      </c>
      <c r="AP10" s="1">
        <f t="shared" si="6"/>
        <v>0</v>
      </c>
      <c r="AQ10" s="1">
        <f t="shared" si="6"/>
        <v>0</v>
      </c>
      <c r="AR10" s="1">
        <f t="shared" si="6"/>
        <v>0</v>
      </c>
      <c r="AS10" s="1">
        <f t="shared" si="6"/>
        <v>3352</v>
      </c>
    </row>
    <row r="11" spans="1:45" s="9" customFormat="1" ht="30" customHeight="1" x14ac:dyDescent="0.25">
      <c r="A11" s="12">
        <v>2</v>
      </c>
      <c r="B11" s="12" t="s">
        <v>4</v>
      </c>
      <c r="C11" s="8" t="s">
        <v>14</v>
      </c>
      <c r="D11" s="15">
        <f t="shared" ref="D11" si="7">F11+L11</f>
        <v>149884</v>
      </c>
      <c r="E11" s="1">
        <f t="shared" ref="E11:E13" si="8">G11+M11</f>
        <v>1</v>
      </c>
      <c r="F11" s="15">
        <v>3796</v>
      </c>
      <c r="G11" s="1">
        <f t="shared" ref="G11:G13" si="9">SUM(H11:K11)</f>
        <v>1</v>
      </c>
      <c r="H11" s="1">
        <v>1</v>
      </c>
      <c r="I11" s="1">
        <v>0</v>
      </c>
      <c r="J11" s="1">
        <v>0</v>
      </c>
      <c r="K11" s="1">
        <v>0</v>
      </c>
      <c r="L11" s="15">
        <v>146088</v>
      </c>
      <c r="M11" s="1">
        <f t="shared" ref="M11:M13" si="10">SUM(N11:Q11)</f>
        <v>0</v>
      </c>
      <c r="N11" s="1">
        <v>0</v>
      </c>
      <c r="O11" s="1">
        <v>0</v>
      </c>
      <c r="P11" s="1">
        <v>0</v>
      </c>
      <c r="Q11" s="1">
        <v>0</v>
      </c>
      <c r="R11" s="15">
        <f t="shared" ref="R11:S13" si="11">T11+Z11</f>
        <v>149599</v>
      </c>
      <c r="S11" s="1">
        <f t="shared" si="11"/>
        <v>2</v>
      </c>
      <c r="T11" s="15">
        <v>3804</v>
      </c>
      <c r="U11" s="1">
        <f t="shared" ref="U11:U13" si="12">SUM(V11:Y11)</f>
        <v>2</v>
      </c>
      <c r="V11" s="1">
        <v>2</v>
      </c>
      <c r="W11" s="1">
        <v>0</v>
      </c>
      <c r="X11" s="1">
        <v>0</v>
      </c>
      <c r="Y11" s="1">
        <v>0</v>
      </c>
      <c r="Z11" s="15">
        <v>145795</v>
      </c>
      <c r="AA11" s="1">
        <f t="shared" ref="AA11:AA13" si="13">SUM(AB11:AE11)</f>
        <v>0</v>
      </c>
      <c r="AB11" s="1">
        <v>0</v>
      </c>
      <c r="AC11" s="1">
        <v>0</v>
      </c>
      <c r="AD11" s="1">
        <v>0</v>
      </c>
      <c r="AE11" s="1">
        <v>0</v>
      </c>
      <c r="AF11" s="15">
        <f t="shared" ref="AF11:AG13" si="14">AH11+AN11</f>
        <v>-285</v>
      </c>
      <c r="AG11" s="1">
        <f t="shared" si="14"/>
        <v>1</v>
      </c>
      <c r="AH11" s="15">
        <f t="shared" ref="AH11" si="15">T11-F11</f>
        <v>8</v>
      </c>
      <c r="AI11" s="1">
        <f t="shared" ref="AI11:AI13" si="16">SUM(AJ11:AM11)</f>
        <v>1</v>
      </c>
      <c r="AJ11" s="1">
        <f t="shared" ref="AJ11:AN13" si="17">V11-H11</f>
        <v>1</v>
      </c>
      <c r="AK11" s="1">
        <f t="shared" si="17"/>
        <v>0</v>
      </c>
      <c r="AL11" s="1">
        <f t="shared" si="17"/>
        <v>0</v>
      </c>
      <c r="AM11" s="1">
        <f t="shared" si="17"/>
        <v>0</v>
      </c>
      <c r="AN11" s="15">
        <f t="shared" si="17"/>
        <v>-293</v>
      </c>
      <c r="AO11" s="1">
        <f t="shared" ref="AO11:AO13" si="18">SUM(AP11:AS11)</f>
        <v>0</v>
      </c>
      <c r="AP11" s="1">
        <f t="shared" ref="AP11:AS13" si="19">AB11-N11</f>
        <v>0</v>
      </c>
      <c r="AQ11" s="1">
        <f t="shared" si="19"/>
        <v>0</v>
      </c>
      <c r="AR11" s="1">
        <f t="shared" si="19"/>
        <v>0</v>
      </c>
      <c r="AS11" s="1">
        <f t="shared" si="19"/>
        <v>0</v>
      </c>
    </row>
    <row r="12" spans="1:45" s="9" customFormat="1" ht="30" customHeight="1" x14ac:dyDescent="0.25">
      <c r="A12" s="13"/>
      <c r="B12" s="13"/>
      <c r="C12" s="8" t="s">
        <v>15</v>
      </c>
      <c r="D12" s="16"/>
      <c r="E12" s="1">
        <f t="shared" si="8"/>
        <v>429</v>
      </c>
      <c r="F12" s="16"/>
      <c r="G12" s="1">
        <f t="shared" si="9"/>
        <v>429</v>
      </c>
      <c r="H12" s="1">
        <v>46</v>
      </c>
      <c r="I12" s="1">
        <v>1</v>
      </c>
      <c r="J12" s="1">
        <v>370</v>
      </c>
      <c r="K12" s="1">
        <v>12</v>
      </c>
      <c r="L12" s="16"/>
      <c r="M12" s="1">
        <f t="shared" si="10"/>
        <v>0</v>
      </c>
      <c r="N12" s="1">
        <v>0</v>
      </c>
      <c r="O12" s="1">
        <v>0</v>
      </c>
      <c r="P12" s="1">
        <v>0</v>
      </c>
      <c r="Q12" s="1">
        <v>0</v>
      </c>
      <c r="R12" s="16"/>
      <c r="S12" s="1">
        <f t="shared" si="11"/>
        <v>243</v>
      </c>
      <c r="T12" s="16"/>
      <c r="U12" s="1">
        <f t="shared" si="12"/>
        <v>243</v>
      </c>
      <c r="V12" s="1">
        <v>46</v>
      </c>
      <c r="W12" s="1">
        <v>4</v>
      </c>
      <c r="X12" s="1">
        <v>179</v>
      </c>
      <c r="Y12" s="1">
        <v>14</v>
      </c>
      <c r="Z12" s="16"/>
      <c r="AA12" s="1">
        <f t="shared" si="13"/>
        <v>0</v>
      </c>
      <c r="AB12" s="1">
        <v>0</v>
      </c>
      <c r="AC12" s="1">
        <v>0</v>
      </c>
      <c r="AD12" s="1">
        <v>0</v>
      </c>
      <c r="AE12" s="1">
        <v>0</v>
      </c>
      <c r="AF12" s="16"/>
      <c r="AG12" s="1">
        <f t="shared" si="14"/>
        <v>-186</v>
      </c>
      <c r="AH12" s="16"/>
      <c r="AI12" s="1">
        <f t="shared" si="16"/>
        <v>-186</v>
      </c>
      <c r="AJ12" s="1">
        <f t="shared" si="17"/>
        <v>0</v>
      </c>
      <c r="AK12" s="1">
        <f t="shared" si="17"/>
        <v>3</v>
      </c>
      <c r="AL12" s="1">
        <f t="shared" si="17"/>
        <v>-191</v>
      </c>
      <c r="AM12" s="1">
        <f t="shared" si="17"/>
        <v>2</v>
      </c>
      <c r="AN12" s="16"/>
      <c r="AO12" s="1">
        <f t="shared" si="18"/>
        <v>0</v>
      </c>
      <c r="AP12" s="1">
        <f t="shared" si="19"/>
        <v>0</v>
      </c>
      <c r="AQ12" s="1">
        <f t="shared" si="19"/>
        <v>0</v>
      </c>
      <c r="AR12" s="1">
        <f t="shared" si="19"/>
        <v>0</v>
      </c>
      <c r="AS12" s="1">
        <f t="shared" si="19"/>
        <v>0</v>
      </c>
    </row>
    <row r="13" spans="1:45" s="9" customFormat="1" ht="30" customHeight="1" x14ac:dyDescent="0.25">
      <c r="A13" s="13"/>
      <c r="B13" s="13"/>
      <c r="C13" s="8" t="s">
        <v>25</v>
      </c>
      <c r="D13" s="17"/>
      <c r="E13" s="1">
        <f t="shared" si="8"/>
        <v>171531</v>
      </c>
      <c r="F13" s="17"/>
      <c r="G13" s="1">
        <f t="shared" si="9"/>
        <v>18216</v>
      </c>
      <c r="H13" s="1">
        <v>31</v>
      </c>
      <c r="I13" s="1">
        <v>9</v>
      </c>
      <c r="J13" s="1">
        <v>5474</v>
      </c>
      <c r="K13" s="1">
        <v>12702</v>
      </c>
      <c r="L13" s="17"/>
      <c r="M13" s="1">
        <f t="shared" si="10"/>
        <v>153315</v>
      </c>
      <c r="N13" s="1">
        <v>0</v>
      </c>
      <c r="O13" s="1">
        <v>0</v>
      </c>
      <c r="P13" s="1">
        <v>0</v>
      </c>
      <c r="Q13" s="1">
        <v>153315</v>
      </c>
      <c r="R13" s="17"/>
      <c r="S13" s="1">
        <f t="shared" si="11"/>
        <v>173226</v>
      </c>
      <c r="T13" s="17"/>
      <c r="U13" s="1">
        <f t="shared" si="12"/>
        <v>20397</v>
      </c>
      <c r="V13" s="1">
        <v>28</v>
      </c>
      <c r="W13" s="1">
        <v>7</v>
      </c>
      <c r="X13" s="1">
        <v>2511</v>
      </c>
      <c r="Y13" s="1">
        <v>17851</v>
      </c>
      <c r="Z13" s="17"/>
      <c r="AA13" s="1">
        <f t="shared" si="13"/>
        <v>152829</v>
      </c>
      <c r="AB13" s="1">
        <v>0</v>
      </c>
      <c r="AC13" s="1">
        <v>0</v>
      </c>
      <c r="AD13" s="1">
        <v>0</v>
      </c>
      <c r="AE13" s="1">
        <v>152829</v>
      </c>
      <c r="AF13" s="17"/>
      <c r="AG13" s="1">
        <f t="shared" si="14"/>
        <v>1695</v>
      </c>
      <c r="AH13" s="17"/>
      <c r="AI13" s="1">
        <f t="shared" si="16"/>
        <v>2181</v>
      </c>
      <c r="AJ13" s="1">
        <f t="shared" si="17"/>
        <v>-3</v>
      </c>
      <c r="AK13" s="1">
        <f t="shared" si="17"/>
        <v>-2</v>
      </c>
      <c r="AL13" s="1">
        <f t="shared" si="17"/>
        <v>-2963</v>
      </c>
      <c r="AM13" s="1">
        <f t="shared" si="17"/>
        <v>5149</v>
      </c>
      <c r="AN13" s="17"/>
      <c r="AO13" s="1">
        <f t="shared" si="18"/>
        <v>-486</v>
      </c>
      <c r="AP13" s="1">
        <f t="shared" si="19"/>
        <v>0</v>
      </c>
      <c r="AQ13" s="1">
        <f t="shared" si="19"/>
        <v>0</v>
      </c>
      <c r="AR13" s="1">
        <f t="shared" si="19"/>
        <v>0</v>
      </c>
      <c r="AS13" s="1">
        <f t="shared" si="19"/>
        <v>-486</v>
      </c>
    </row>
    <row r="14" spans="1:45" s="9" customFormat="1" ht="30" customHeight="1" x14ac:dyDescent="0.25">
      <c r="A14" s="14"/>
      <c r="B14" s="14"/>
      <c r="C14" s="8" t="s">
        <v>24</v>
      </c>
      <c r="D14" s="1">
        <f t="shared" ref="D14:Q14" si="20">SUM(D11:D13)</f>
        <v>149884</v>
      </c>
      <c r="E14" s="1">
        <f t="shared" si="20"/>
        <v>171961</v>
      </c>
      <c r="F14" s="1">
        <f t="shared" si="20"/>
        <v>3796</v>
      </c>
      <c r="G14" s="1">
        <f t="shared" si="20"/>
        <v>18646</v>
      </c>
      <c r="H14" s="1">
        <f t="shared" si="20"/>
        <v>78</v>
      </c>
      <c r="I14" s="1">
        <f t="shared" si="20"/>
        <v>10</v>
      </c>
      <c r="J14" s="1">
        <f t="shared" si="20"/>
        <v>5844</v>
      </c>
      <c r="K14" s="1">
        <f t="shared" si="20"/>
        <v>12714</v>
      </c>
      <c r="L14" s="1">
        <f t="shared" si="20"/>
        <v>146088</v>
      </c>
      <c r="M14" s="1">
        <f t="shared" si="20"/>
        <v>153315</v>
      </c>
      <c r="N14" s="1">
        <f t="shared" si="20"/>
        <v>0</v>
      </c>
      <c r="O14" s="1">
        <f t="shared" si="20"/>
        <v>0</v>
      </c>
      <c r="P14" s="1">
        <f t="shared" si="20"/>
        <v>0</v>
      </c>
      <c r="Q14" s="1">
        <f t="shared" si="20"/>
        <v>153315</v>
      </c>
      <c r="R14" s="1">
        <f t="shared" ref="R14:AS14" si="21">SUM(R11:R13)</f>
        <v>149599</v>
      </c>
      <c r="S14" s="1">
        <f t="shared" si="21"/>
        <v>173471</v>
      </c>
      <c r="T14" s="1">
        <f t="shared" si="21"/>
        <v>3804</v>
      </c>
      <c r="U14" s="1">
        <f t="shared" si="21"/>
        <v>20642</v>
      </c>
      <c r="V14" s="1">
        <f t="shared" si="21"/>
        <v>76</v>
      </c>
      <c r="W14" s="1">
        <f t="shared" si="21"/>
        <v>11</v>
      </c>
      <c r="X14" s="1">
        <f t="shared" si="21"/>
        <v>2690</v>
      </c>
      <c r="Y14" s="1">
        <f t="shared" si="21"/>
        <v>17865</v>
      </c>
      <c r="Z14" s="1">
        <f t="shared" si="21"/>
        <v>145795</v>
      </c>
      <c r="AA14" s="1">
        <f t="shared" si="21"/>
        <v>152829</v>
      </c>
      <c r="AB14" s="1">
        <f t="shared" si="21"/>
        <v>0</v>
      </c>
      <c r="AC14" s="1">
        <f t="shared" si="21"/>
        <v>0</v>
      </c>
      <c r="AD14" s="1">
        <f t="shared" si="21"/>
        <v>0</v>
      </c>
      <c r="AE14" s="1">
        <f t="shared" si="21"/>
        <v>152829</v>
      </c>
      <c r="AF14" s="1">
        <f t="shared" si="21"/>
        <v>-285</v>
      </c>
      <c r="AG14" s="1">
        <f t="shared" si="21"/>
        <v>1510</v>
      </c>
      <c r="AH14" s="1">
        <f t="shared" si="21"/>
        <v>8</v>
      </c>
      <c r="AI14" s="1">
        <f t="shared" si="21"/>
        <v>1996</v>
      </c>
      <c r="AJ14" s="1">
        <f t="shared" si="21"/>
        <v>-2</v>
      </c>
      <c r="AK14" s="1">
        <f t="shared" si="21"/>
        <v>1</v>
      </c>
      <c r="AL14" s="1">
        <f t="shared" si="21"/>
        <v>-3154</v>
      </c>
      <c r="AM14" s="1">
        <f t="shared" si="21"/>
        <v>5151</v>
      </c>
      <c r="AN14" s="1">
        <f t="shared" si="21"/>
        <v>-293</v>
      </c>
      <c r="AO14" s="1">
        <f t="shared" si="21"/>
        <v>-486</v>
      </c>
      <c r="AP14" s="1">
        <f t="shared" si="21"/>
        <v>0</v>
      </c>
      <c r="AQ14" s="1">
        <f t="shared" si="21"/>
        <v>0</v>
      </c>
      <c r="AR14" s="1">
        <f t="shared" si="21"/>
        <v>0</v>
      </c>
      <c r="AS14" s="1">
        <f t="shared" si="21"/>
        <v>-486</v>
      </c>
    </row>
    <row r="15" spans="1:45" s="9" customFormat="1" ht="30" customHeight="1" x14ac:dyDescent="0.25">
      <c r="A15" s="12">
        <v>3</v>
      </c>
      <c r="B15" s="12" t="s">
        <v>5</v>
      </c>
      <c r="C15" s="8" t="s">
        <v>14</v>
      </c>
      <c r="D15" s="15">
        <f t="shared" ref="D15" si="22">F15+L15</f>
        <v>496710</v>
      </c>
      <c r="E15" s="1">
        <f t="shared" ref="E15:E17" si="23">G15+M15</f>
        <v>195</v>
      </c>
      <c r="F15" s="15">
        <v>10023</v>
      </c>
      <c r="G15" s="1">
        <f t="shared" ref="G15:G17" si="24">SUM(H15:K15)</f>
        <v>195</v>
      </c>
      <c r="H15" s="1">
        <v>24</v>
      </c>
      <c r="I15" s="1">
        <v>5</v>
      </c>
      <c r="J15" s="1">
        <v>132</v>
      </c>
      <c r="K15" s="1">
        <v>34</v>
      </c>
      <c r="L15" s="15">
        <v>486687</v>
      </c>
      <c r="M15" s="1">
        <f t="shared" ref="M15:M17" si="25">SUM(N15:Q15)</f>
        <v>0</v>
      </c>
      <c r="N15" s="1">
        <v>0</v>
      </c>
      <c r="O15" s="1">
        <v>0</v>
      </c>
      <c r="P15" s="1">
        <v>0</v>
      </c>
      <c r="Q15" s="1">
        <v>0</v>
      </c>
      <c r="R15" s="15">
        <f t="shared" ref="R15:S17" si="26">T15+Z15</f>
        <v>493915</v>
      </c>
      <c r="S15" s="1">
        <f t="shared" si="26"/>
        <v>69</v>
      </c>
      <c r="T15" s="15">
        <v>12567</v>
      </c>
      <c r="U15" s="1">
        <f t="shared" ref="U15:U17" si="27">SUM(V15:Y15)</f>
        <v>69</v>
      </c>
      <c r="V15" s="1">
        <v>24</v>
      </c>
      <c r="W15" s="1">
        <v>4</v>
      </c>
      <c r="X15" s="1">
        <v>23</v>
      </c>
      <c r="Y15" s="1">
        <v>18</v>
      </c>
      <c r="Z15" s="15">
        <v>481348</v>
      </c>
      <c r="AA15" s="1">
        <f t="shared" ref="AA15:AA17" si="28">SUM(AB15:AE15)</f>
        <v>0</v>
      </c>
      <c r="AB15" s="1">
        <v>0</v>
      </c>
      <c r="AC15" s="1">
        <v>0</v>
      </c>
      <c r="AD15" s="1">
        <v>0</v>
      </c>
      <c r="AE15" s="1">
        <v>0</v>
      </c>
      <c r="AF15" s="15">
        <f t="shared" ref="AF15:AG17" si="29">AH15+AN15</f>
        <v>-2795</v>
      </c>
      <c r="AG15" s="1">
        <f t="shared" si="29"/>
        <v>-126</v>
      </c>
      <c r="AH15" s="15">
        <f t="shared" ref="AH15" si="30">T15-F15</f>
        <v>2544</v>
      </c>
      <c r="AI15" s="1">
        <f t="shared" ref="AI15:AI17" si="31">SUM(AJ15:AM15)</f>
        <v>-126</v>
      </c>
      <c r="AJ15" s="1">
        <f t="shared" ref="AJ15:AN17" si="32">V15-H15</f>
        <v>0</v>
      </c>
      <c r="AK15" s="1">
        <f t="shared" si="32"/>
        <v>-1</v>
      </c>
      <c r="AL15" s="1">
        <f t="shared" si="32"/>
        <v>-109</v>
      </c>
      <c r="AM15" s="1">
        <f t="shared" si="32"/>
        <v>-16</v>
      </c>
      <c r="AN15" s="15">
        <f t="shared" si="32"/>
        <v>-5339</v>
      </c>
      <c r="AO15" s="1">
        <f t="shared" ref="AO15:AO17" si="33">SUM(AP15:AS15)</f>
        <v>0</v>
      </c>
      <c r="AP15" s="1">
        <f t="shared" ref="AP15:AS17" si="34">AB15-N15</f>
        <v>0</v>
      </c>
      <c r="AQ15" s="1">
        <f t="shared" si="34"/>
        <v>0</v>
      </c>
      <c r="AR15" s="1">
        <f t="shared" si="34"/>
        <v>0</v>
      </c>
      <c r="AS15" s="1">
        <f t="shared" si="34"/>
        <v>0</v>
      </c>
    </row>
    <row r="16" spans="1:45" s="9" customFormat="1" ht="30" customHeight="1" x14ac:dyDescent="0.25">
      <c r="A16" s="13"/>
      <c r="B16" s="13"/>
      <c r="C16" s="8" t="s">
        <v>15</v>
      </c>
      <c r="D16" s="16"/>
      <c r="E16" s="1">
        <f t="shared" si="23"/>
        <v>507</v>
      </c>
      <c r="F16" s="16"/>
      <c r="G16" s="1">
        <f t="shared" si="24"/>
        <v>507</v>
      </c>
      <c r="H16" s="1">
        <v>14</v>
      </c>
      <c r="I16" s="1">
        <v>4</v>
      </c>
      <c r="J16" s="1">
        <v>391</v>
      </c>
      <c r="K16" s="1">
        <v>98</v>
      </c>
      <c r="L16" s="16"/>
      <c r="M16" s="1">
        <f t="shared" si="25"/>
        <v>0</v>
      </c>
      <c r="N16" s="1">
        <v>0</v>
      </c>
      <c r="O16" s="1">
        <v>0</v>
      </c>
      <c r="P16" s="1">
        <v>0</v>
      </c>
      <c r="Q16" s="1">
        <v>0</v>
      </c>
      <c r="R16" s="16"/>
      <c r="S16" s="1">
        <f t="shared" si="26"/>
        <v>217</v>
      </c>
      <c r="T16" s="16"/>
      <c r="U16" s="1">
        <f t="shared" si="27"/>
        <v>217</v>
      </c>
      <c r="V16" s="1">
        <v>14</v>
      </c>
      <c r="W16" s="1">
        <v>15</v>
      </c>
      <c r="X16" s="1">
        <v>157</v>
      </c>
      <c r="Y16" s="1">
        <v>31</v>
      </c>
      <c r="Z16" s="16"/>
      <c r="AA16" s="1">
        <f t="shared" si="28"/>
        <v>0</v>
      </c>
      <c r="AB16" s="1">
        <v>0</v>
      </c>
      <c r="AC16" s="1">
        <v>0</v>
      </c>
      <c r="AD16" s="1">
        <v>0</v>
      </c>
      <c r="AE16" s="1">
        <v>0</v>
      </c>
      <c r="AF16" s="16"/>
      <c r="AG16" s="1">
        <f t="shared" si="29"/>
        <v>-290</v>
      </c>
      <c r="AH16" s="16"/>
      <c r="AI16" s="1">
        <f t="shared" si="31"/>
        <v>-290</v>
      </c>
      <c r="AJ16" s="1">
        <f t="shared" si="32"/>
        <v>0</v>
      </c>
      <c r="AK16" s="1">
        <f t="shared" si="32"/>
        <v>11</v>
      </c>
      <c r="AL16" s="1">
        <f t="shared" si="32"/>
        <v>-234</v>
      </c>
      <c r="AM16" s="1">
        <f t="shared" si="32"/>
        <v>-67</v>
      </c>
      <c r="AN16" s="16"/>
      <c r="AO16" s="1">
        <f t="shared" si="33"/>
        <v>0</v>
      </c>
      <c r="AP16" s="1">
        <f t="shared" si="34"/>
        <v>0</v>
      </c>
      <c r="AQ16" s="1">
        <f t="shared" si="34"/>
        <v>0</v>
      </c>
      <c r="AR16" s="1">
        <f t="shared" si="34"/>
        <v>0</v>
      </c>
      <c r="AS16" s="1">
        <f t="shared" si="34"/>
        <v>0</v>
      </c>
    </row>
    <row r="17" spans="1:45" s="9" customFormat="1" ht="30" customHeight="1" x14ac:dyDescent="0.25">
      <c r="A17" s="13"/>
      <c r="B17" s="13"/>
      <c r="C17" s="8" t="s">
        <v>25</v>
      </c>
      <c r="D17" s="17"/>
      <c r="E17" s="1">
        <f t="shared" si="23"/>
        <v>539403</v>
      </c>
      <c r="F17" s="17"/>
      <c r="G17" s="1">
        <f t="shared" si="24"/>
        <v>32584</v>
      </c>
      <c r="H17" s="1">
        <v>23</v>
      </c>
      <c r="I17" s="1">
        <v>20</v>
      </c>
      <c r="J17" s="1">
        <v>688</v>
      </c>
      <c r="K17" s="1">
        <v>31853</v>
      </c>
      <c r="L17" s="17"/>
      <c r="M17" s="1">
        <f t="shared" si="25"/>
        <v>506819</v>
      </c>
      <c r="N17" s="1">
        <v>0</v>
      </c>
      <c r="O17" s="1">
        <v>0</v>
      </c>
      <c r="P17" s="1">
        <v>16</v>
      </c>
      <c r="Q17" s="1">
        <v>506803</v>
      </c>
      <c r="R17" s="17"/>
      <c r="S17" s="1">
        <f t="shared" si="26"/>
        <v>539869</v>
      </c>
      <c r="T17" s="17"/>
      <c r="U17" s="1">
        <f t="shared" si="27"/>
        <v>33050</v>
      </c>
      <c r="V17" s="1">
        <v>23</v>
      </c>
      <c r="W17" s="1">
        <v>11</v>
      </c>
      <c r="X17" s="1">
        <v>2225</v>
      </c>
      <c r="Y17" s="1">
        <v>30791</v>
      </c>
      <c r="Z17" s="17"/>
      <c r="AA17" s="1">
        <f t="shared" si="28"/>
        <v>506819</v>
      </c>
      <c r="AB17" s="1">
        <v>0</v>
      </c>
      <c r="AC17" s="1">
        <v>0</v>
      </c>
      <c r="AD17" s="1">
        <v>203</v>
      </c>
      <c r="AE17" s="1">
        <v>506616</v>
      </c>
      <c r="AF17" s="17"/>
      <c r="AG17" s="1">
        <f t="shared" si="29"/>
        <v>466</v>
      </c>
      <c r="AH17" s="17"/>
      <c r="AI17" s="1">
        <f t="shared" si="31"/>
        <v>466</v>
      </c>
      <c r="AJ17" s="1">
        <f t="shared" si="32"/>
        <v>0</v>
      </c>
      <c r="AK17" s="1">
        <f t="shared" si="32"/>
        <v>-9</v>
      </c>
      <c r="AL17" s="1">
        <f t="shared" si="32"/>
        <v>1537</v>
      </c>
      <c r="AM17" s="1">
        <f t="shared" si="32"/>
        <v>-1062</v>
      </c>
      <c r="AN17" s="17"/>
      <c r="AO17" s="1">
        <f t="shared" si="33"/>
        <v>0</v>
      </c>
      <c r="AP17" s="1">
        <f t="shared" si="34"/>
        <v>0</v>
      </c>
      <c r="AQ17" s="1">
        <f t="shared" si="34"/>
        <v>0</v>
      </c>
      <c r="AR17" s="1">
        <f t="shared" si="34"/>
        <v>187</v>
      </c>
      <c r="AS17" s="1">
        <f t="shared" si="34"/>
        <v>-187</v>
      </c>
    </row>
    <row r="18" spans="1:45" s="9" customFormat="1" ht="30" customHeight="1" x14ac:dyDescent="0.25">
      <c r="A18" s="14"/>
      <c r="B18" s="14"/>
      <c r="C18" s="8" t="s">
        <v>24</v>
      </c>
      <c r="D18" s="1">
        <f t="shared" ref="D18:Q18" si="35">SUM(D15:D17)</f>
        <v>496710</v>
      </c>
      <c r="E18" s="1">
        <f t="shared" si="35"/>
        <v>540105</v>
      </c>
      <c r="F18" s="1">
        <f t="shared" si="35"/>
        <v>10023</v>
      </c>
      <c r="G18" s="1">
        <f t="shared" si="35"/>
        <v>33286</v>
      </c>
      <c r="H18" s="1">
        <f t="shared" si="35"/>
        <v>61</v>
      </c>
      <c r="I18" s="1">
        <f t="shared" si="35"/>
        <v>29</v>
      </c>
      <c r="J18" s="1">
        <f t="shared" si="35"/>
        <v>1211</v>
      </c>
      <c r="K18" s="1">
        <f t="shared" si="35"/>
        <v>31985</v>
      </c>
      <c r="L18" s="1">
        <f t="shared" si="35"/>
        <v>486687</v>
      </c>
      <c r="M18" s="1">
        <f t="shared" si="35"/>
        <v>506819</v>
      </c>
      <c r="N18" s="1">
        <f t="shared" si="35"/>
        <v>0</v>
      </c>
      <c r="O18" s="1">
        <f t="shared" si="35"/>
        <v>0</v>
      </c>
      <c r="P18" s="1">
        <f t="shared" si="35"/>
        <v>16</v>
      </c>
      <c r="Q18" s="1">
        <f t="shared" si="35"/>
        <v>506803</v>
      </c>
      <c r="R18" s="1">
        <f t="shared" ref="R18:AS18" si="36">SUM(R15:R17)</f>
        <v>493915</v>
      </c>
      <c r="S18" s="1">
        <f t="shared" si="36"/>
        <v>540155</v>
      </c>
      <c r="T18" s="1">
        <f t="shared" si="36"/>
        <v>12567</v>
      </c>
      <c r="U18" s="1">
        <f t="shared" si="36"/>
        <v>33336</v>
      </c>
      <c r="V18" s="1">
        <f t="shared" si="36"/>
        <v>61</v>
      </c>
      <c r="W18" s="1">
        <f t="shared" si="36"/>
        <v>30</v>
      </c>
      <c r="X18" s="1">
        <f t="shared" si="36"/>
        <v>2405</v>
      </c>
      <c r="Y18" s="1">
        <f t="shared" si="36"/>
        <v>30840</v>
      </c>
      <c r="Z18" s="1">
        <f t="shared" si="36"/>
        <v>481348</v>
      </c>
      <c r="AA18" s="1">
        <f t="shared" si="36"/>
        <v>506819</v>
      </c>
      <c r="AB18" s="1">
        <f t="shared" si="36"/>
        <v>0</v>
      </c>
      <c r="AC18" s="1">
        <f t="shared" si="36"/>
        <v>0</v>
      </c>
      <c r="AD18" s="1">
        <f t="shared" si="36"/>
        <v>203</v>
      </c>
      <c r="AE18" s="1">
        <f t="shared" si="36"/>
        <v>506616</v>
      </c>
      <c r="AF18" s="1">
        <f t="shared" si="36"/>
        <v>-2795</v>
      </c>
      <c r="AG18" s="1">
        <f t="shared" si="36"/>
        <v>50</v>
      </c>
      <c r="AH18" s="1">
        <f t="shared" si="36"/>
        <v>2544</v>
      </c>
      <c r="AI18" s="1">
        <f t="shared" si="36"/>
        <v>50</v>
      </c>
      <c r="AJ18" s="1">
        <f t="shared" si="36"/>
        <v>0</v>
      </c>
      <c r="AK18" s="1">
        <f t="shared" si="36"/>
        <v>1</v>
      </c>
      <c r="AL18" s="1">
        <f t="shared" si="36"/>
        <v>1194</v>
      </c>
      <c r="AM18" s="1">
        <f t="shared" si="36"/>
        <v>-1145</v>
      </c>
      <c r="AN18" s="1">
        <f t="shared" si="36"/>
        <v>-5339</v>
      </c>
      <c r="AO18" s="1">
        <f t="shared" si="36"/>
        <v>0</v>
      </c>
      <c r="AP18" s="1">
        <f t="shared" si="36"/>
        <v>0</v>
      </c>
      <c r="AQ18" s="1">
        <f t="shared" si="36"/>
        <v>0</v>
      </c>
      <c r="AR18" s="1">
        <f t="shared" si="36"/>
        <v>187</v>
      </c>
      <c r="AS18" s="1">
        <f t="shared" si="36"/>
        <v>-187</v>
      </c>
    </row>
    <row r="19" spans="1:45" s="9" customFormat="1" ht="30" customHeight="1" x14ac:dyDescent="0.25">
      <c r="A19" s="12">
        <v>4</v>
      </c>
      <c r="B19" s="12" t="s">
        <v>6</v>
      </c>
      <c r="C19" s="8" t="s">
        <v>14</v>
      </c>
      <c r="D19" s="15">
        <f t="shared" ref="D19" si="37">F19+L19</f>
        <v>165946</v>
      </c>
      <c r="E19" s="1">
        <f t="shared" ref="E19:E21" si="38">G19+M19</f>
        <v>46</v>
      </c>
      <c r="F19" s="15">
        <v>8887</v>
      </c>
      <c r="G19" s="1">
        <f t="shared" ref="G19:G21" si="39">SUM(H19:K19)</f>
        <v>46</v>
      </c>
      <c r="H19" s="1">
        <v>9</v>
      </c>
      <c r="I19" s="1">
        <v>0</v>
      </c>
      <c r="J19" s="1">
        <v>16</v>
      </c>
      <c r="K19" s="1">
        <v>21</v>
      </c>
      <c r="L19" s="15">
        <v>157059</v>
      </c>
      <c r="M19" s="1">
        <f t="shared" ref="M19:M21" si="40">SUM(N19:Q19)</f>
        <v>0</v>
      </c>
      <c r="N19" s="1">
        <v>0</v>
      </c>
      <c r="O19" s="1">
        <v>0</v>
      </c>
      <c r="P19" s="1">
        <v>0</v>
      </c>
      <c r="Q19" s="1">
        <v>0</v>
      </c>
      <c r="R19" s="15">
        <f t="shared" ref="R19:S21" si="41">T19+Z19</f>
        <v>168185</v>
      </c>
      <c r="S19" s="1">
        <f t="shared" si="41"/>
        <v>46</v>
      </c>
      <c r="T19" s="15">
        <v>9326</v>
      </c>
      <c r="U19" s="1">
        <f t="shared" ref="U19:U21" si="42">SUM(V19:Y19)</f>
        <v>46</v>
      </c>
      <c r="V19" s="1">
        <v>9</v>
      </c>
      <c r="W19" s="1"/>
      <c r="X19" s="1">
        <v>16</v>
      </c>
      <c r="Y19" s="1">
        <v>21</v>
      </c>
      <c r="Z19" s="15">
        <v>158859</v>
      </c>
      <c r="AA19" s="1">
        <f t="shared" ref="AA19:AA21" si="43">SUM(AB19:AE19)</f>
        <v>0</v>
      </c>
      <c r="AB19" s="1">
        <v>0</v>
      </c>
      <c r="AC19" s="1">
        <v>0</v>
      </c>
      <c r="AD19" s="1">
        <v>0</v>
      </c>
      <c r="AE19" s="1">
        <v>0</v>
      </c>
      <c r="AF19" s="15">
        <f t="shared" ref="AF19:AG21" si="44">AH19+AN19</f>
        <v>2239</v>
      </c>
      <c r="AG19" s="1">
        <f t="shared" si="44"/>
        <v>0</v>
      </c>
      <c r="AH19" s="15">
        <f t="shared" ref="AH19" si="45">T19-F19</f>
        <v>439</v>
      </c>
      <c r="AI19" s="1">
        <f t="shared" ref="AI19:AI21" si="46">SUM(AJ19:AM19)</f>
        <v>0</v>
      </c>
      <c r="AJ19" s="1">
        <f t="shared" ref="AJ19:AN21" si="47">V19-H19</f>
        <v>0</v>
      </c>
      <c r="AK19" s="1">
        <f t="shared" si="47"/>
        <v>0</v>
      </c>
      <c r="AL19" s="1">
        <f t="shared" si="47"/>
        <v>0</v>
      </c>
      <c r="AM19" s="1">
        <f t="shared" si="47"/>
        <v>0</v>
      </c>
      <c r="AN19" s="15">
        <f t="shared" si="47"/>
        <v>1800</v>
      </c>
      <c r="AO19" s="1">
        <f t="shared" ref="AO19:AO21" si="48">SUM(AP19:AS19)</f>
        <v>0</v>
      </c>
      <c r="AP19" s="1">
        <f t="shared" ref="AP19:AS21" si="49">AB19-N19</f>
        <v>0</v>
      </c>
      <c r="AQ19" s="1">
        <f t="shared" si="49"/>
        <v>0</v>
      </c>
      <c r="AR19" s="1">
        <f t="shared" si="49"/>
        <v>0</v>
      </c>
      <c r="AS19" s="1">
        <f t="shared" si="49"/>
        <v>0</v>
      </c>
    </row>
    <row r="20" spans="1:45" s="9" customFormat="1" ht="30" customHeight="1" x14ac:dyDescent="0.25">
      <c r="A20" s="13"/>
      <c r="B20" s="13"/>
      <c r="C20" s="8" t="s">
        <v>15</v>
      </c>
      <c r="D20" s="16"/>
      <c r="E20" s="1">
        <f t="shared" si="38"/>
        <v>1520</v>
      </c>
      <c r="F20" s="16"/>
      <c r="G20" s="1">
        <f t="shared" si="39"/>
        <v>1520</v>
      </c>
      <c r="H20" s="1">
        <v>0</v>
      </c>
      <c r="I20" s="1">
        <v>6</v>
      </c>
      <c r="J20" s="1">
        <v>360</v>
      </c>
      <c r="K20" s="1">
        <v>1154</v>
      </c>
      <c r="L20" s="16"/>
      <c r="M20" s="1">
        <f t="shared" si="40"/>
        <v>0</v>
      </c>
      <c r="N20" s="1">
        <v>0</v>
      </c>
      <c r="O20" s="1">
        <v>0</v>
      </c>
      <c r="P20" s="1">
        <v>0</v>
      </c>
      <c r="Q20" s="1">
        <v>0</v>
      </c>
      <c r="R20" s="16"/>
      <c r="S20" s="1">
        <f t="shared" si="41"/>
        <v>1622</v>
      </c>
      <c r="T20" s="16"/>
      <c r="U20" s="1">
        <f t="shared" si="42"/>
        <v>1622</v>
      </c>
      <c r="V20" s="1"/>
      <c r="W20" s="1">
        <v>6</v>
      </c>
      <c r="X20" s="1">
        <v>358</v>
      </c>
      <c r="Y20" s="1">
        <v>1258</v>
      </c>
      <c r="Z20" s="16"/>
      <c r="AA20" s="1">
        <f t="shared" si="43"/>
        <v>0</v>
      </c>
      <c r="AB20" s="1">
        <v>0</v>
      </c>
      <c r="AC20" s="1">
        <v>0</v>
      </c>
      <c r="AD20" s="1">
        <v>0</v>
      </c>
      <c r="AE20" s="1">
        <v>0</v>
      </c>
      <c r="AF20" s="16"/>
      <c r="AG20" s="1">
        <f t="shared" si="44"/>
        <v>102</v>
      </c>
      <c r="AH20" s="16"/>
      <c r="AI20" s="1">
        <f t="shared" si="46"/>
        <v>102</v>
      </c>
      <c r="AJ20" s="1">
        <f t="shared" si="47"/>
        <v>0</v>
      </c>
      <c r="AK20" s="1">
        <f t="shared" si="47"/>
        <v>0</v>
      </c>
      <c r="AL20" s="1">
        <f t="shared" si="47"/>
        <v>-2</v>
      </c>
      <c r="AM20" s="1">
        <f t="shared" si="47"/>
        <v>104</v>
      </c>
      <c r="AN20" s="16"/>
      <c r="AO20" s="1">
        <f t="shared" si="48"/>
        <v>0</v>
      </c>
      <c r="AP20" s="1">
        <f t="shared" si="49"/>
        <v>0</v>
      </c>
      <c r="AQ20" s="1">
        <f t="shared" si="49"/>
        <v>0</v>
      </c>
      <c r="AR20" s="1">
        <f t="shared" si="49"/>
        <v>0</v>
      </c>
      <c r="AS20" s="1">
        <f t="shared" si="49"/>
        <v>0</v>
      </c>
    </row>
    <row r="21" spans="1:45" s="9" customFormat="1" ht="30" customHeight="1" x14ac:dyDescent="0.25">
      <c r="A21" s="13"/>
      <c r="B21" s="13"/>
      <c r="C21" s="8" t="s">
        <v>25</v>
      </c>
      <c r="D21" s="17"/>
      <c r="E21" s="1">
        <f t="shared" si="38"/>
        <v>187681</v>
      </c>
      <c r="F21" s="17"/>
      <c r="G21" s="1">
        <f t="shared" si="39"/>
        <v>28202</v>
      </c>
      <c r="H21" s="1">
        <v>21</v>
      </c>
      <c r="I21" s="1">
        <v>4</v>
      </c>
      <c r="J21" s="1">
        <v>1588</v>
      </c>
      <c r="K21" s="1">
        <v>26589</v>
      </c>
      <c r="L21" s="17"/>
      <c r="M21" s="1">
        <f t="shared" si="40"/>
        <v>159479</v>
      </c>
      <c r="N21" s="1">
        <v>0</v>
      </c>
      <c r="O21" s="1">
        <v>0</v>
      </c>
      <c r="P21" s="1">
        <v>0</v>
      </c>
      <c r="Q21" s="1">
        <v>159479</v>
      </c>
      <c r="R21" s="17"/>
      <c r="S21" s="1">
        <f t="shared" si="41"/>
        <v>194000</v>
      </c>
      <c r="T21" s="17"/>
      <c r="U21" s="1">
        <f t="shared" si="42"/>
        <v>31030</v>
      </c>
      <c r="V21" s="1">
        <v>21</v>
      </c>
      <c r="W21" s="1">
        <v>1</v>
      </c>
      <c r="X21" s="1">
        <v>1530</v>
      </c>
      <c r="Y21" s="1">
        <v>29478</v>
      </c>
      <c r="Z21" s="17"/>
      <c r="AA21" s="1">
        <f t="shared" si="43"/>
        <v>162970</v>
      </c>
      <c r="AB21" s="1">
        <v>0</v>
      </c>
      <c r="AC21" s="1">
        <v>0</v>
      </c>
      <c r="AD21" s="1">
        <v>0</v>
      </c>
      <c r="AE21" s="1">
        <v>162970</v>
      </c>
      <c r="AF21" s="17"/>
      <c r="AG21" s="1">
        <f t="shared" si="44"/>
        <v>6319</v>
      </c>
      <c r="AH21" s="17"/>
      <c r="AI21" s="1">
        <f t="shared" si="46"/>
        <v>2828</v>
      </c>
      <c r="AJ21" s="1">
        <f t="shared" si="47"/>
        <v>0</v>
      </c>
      <c r="AK21" s="1">
        <f t="shared" si="47"/>
        <v>-3</v>
      </c>
      <c r="AL21" s="1">
        <f t="shared" si="47"/>
        <v>-58</v>
      </c>
      <c r="AM21" s="1">
        <f t="shared" si="47"/>
        <v>2889</v>
      </c>
      <c r="AN21" s="17"/>
      <c r="AO21" s="1">
        <f t="shared" si="48"/>
        <v>3491</v>
      </c>
      <c r="AP21" s="1">
        <f t="shared" si="49"/>
        <v>0</v>
      </c>
      <c r="AQ21" s="1">
        <f t="shared" si="49"/>
        <v>0</v>
      </c>
      <c r="AR21" s="1">
        <f t="shared" si="49"/>
        <v>0</v>
      </c>
      <c r="AS21" s="1">
        <f t="shared" si="49"/>
        <v>3491</v>
      </c>
    </row>
    <row r="22" spans="1:45" s="9" customFormat="1" ht="30" customHeight="1" x14ac:dyDescent="0.25">
      <c r="A22" s="14"/>
      <c r="B22" s="14"/>
      <c r="C22" s="8" t="s">
        <v>24</v>
      </c>
      <c r="D22" s="1">
        <f t="shared" ref="D22:Q22" si="50">SUM(D19:D21)</f>
        <v>165946</v>
      </c>
      <c r="E22" s="1">
        <f t="shared" si="50"/>
        <v>189247</v>
      </c>
      <c r="F22" s="1">
        <f t="shared" si="50"/>
        <v>8887</v>
      </c>
      <c r="G22" s="1">
        <f t="shared" si="50"/>
        <v>29768</v>
      </c>
      <c r="H22" s="1">
        <f t="shared" si="50"/>
        <v>30</v>
      </c>
      <c r="I22" s="1">
        <f t="shared" si="50"/>
        <v>10</v>
      </c>
      <c r="J22" s="1">
        <f t="shared" si="50"/>
        <v>1964</v>
      </c>
      <c r="K22" s="1">
        <f t="shared" si="50"/>
        <v>27764</v>
      </c>
      <c r="L22" s="1">
        <f t="shared" si="50"/>
        <v>157059</v>
      </c>
      <c r="M22" s="1">
        <f t="shared" si="50"/>
        <v>159479</v>
      </c>
      <c r="N22" s="1">
        <f t="shared" si="50"/>
        <v>0</v>
      </c>
      <c r="O22" s="1">
        <f t="shared" si="50"/>
        <v>0</v>
      </c>
      <c r="P22" s="1">
        <f t="shared" si="50"/>
        <v>0</v>
      </c>
      <c r="Q22" s="1">
        <f t="shared" si="50"/>
        <v>159479</v>
      </c>
      <c r="R22" s="1">
        <f t="shared" ref="R22:AS22" si="51">SUM(R19:R21)</f>
        <v>168185</v>
      </c>
      <c r="S22" s="1">
        <f t="shared" si="51"/>
        <v>195668</v>
      </c>
      <c r="T22" s="1">
        <f t="shared" si="51"/>
        <v>9326</v>
      </c>
      <c r="U22" s="1">
        <f t="shared" si="51"/>
        <v>32698</v>
      </c>
      <c r="V22" s="1">
        <f t="shared" si="51"/>
        <v>30</v>
      </c>
      <c r="W22" s="1">
        <f t="shared" si="51"/>
        <v>7</v>
      </c>
      <c r="X22" s="1">
        <f t="shared" si="51"/>
        <v>1904</v>
      </c>
      <c r="Y22" s="1">
        <f t="shared" si="51"/>
        <v>30757</v>
      </c>
      <c r="Z22" s="1">
        <f t="shared" si="51"/>
        <v>158859</v>
      </c>
      <c r="AA22" s="1">
        <f t="shared" si="51"/>
        <v>162970</v>
      </c>
      <c r="AB22" s="1">
        <f t="shared" si="51"/>
        <v>0</v>
      </c>
      <c r="AC22" s="1">
        <f t="shared" si="51"/>
        <v>0</v>
      </c>
      <c r="AD22" s="1">
        <f t="shared" si="51"/>
        <v>0</v>
      </c>
      <c r="AE22" s="1">
        <f t="shared" si="51"/>
        <v>162970</v>
      </c>
      <c r="AF22" s="1">
        <f t="shared" si="51"/>
        <v>2239</v>
      </c>
      <c r="AG22" s="1">
        <f t="shared" si="51"/>
        <v>6421</v>
      </c>
      <c r="AH22" s="1">
        <f t="shared" si="51"/>
        <v>439</v>
      </c>
      <c r="AI22" s="1">
        <f t="shared" si="51"/>
        <v>2930</v>
      </c>
      <c r="AJ22" s="1">
        <f t="shared" si="51"/>
        <v>0</v>
      </c>
      <c r="AK22" s="1">
        <f t="shared" si="51"/>
        <v>-3</v>
      </c>
      <c r="AL22" s="1">
        <f t="shared" si="51"/>
        <v>-60</v>
      </c>
      <c r="AM22" s="1">
        <f t="shared" si="51"/>
        <v>2993</v>
      </c>
      <c r="AN22" s="1">
        <f t="shared" si="51"/>
        <v>1800</v>
      </c>
      <c r="AO22" s="1">
        <f t="shared" si="51"/>
        <v>3491</v>
      </c>
      <c r="AP22" s="1">
        <f t="shared" si="51"/>
        <v>0</v>
      </c>
      <c r="AQ22" s="1">
        <f t="shared" si="51"/>
        <v>0</v>
      </c>
      <c r="AR22" s="1">
        <f t="shared" si="51"/>
        <v>0</v>
      </c>
      <c r="AS22" s="1">
        <f t="shared" si="51"/>
        <v>3491</v>
      </c>
    </row>
    <row r="23" spans="1:45" s="9" customFormat="1" ht="30" customHeight="1" x14ac:dyDescent="0.25">
      <c r="A23" s="12">
        <v>5</v>
      </c>
      <c r="B23" s="12" t="s">
        <v>7</v>
      </c>
      <c r="C23" s="8" t="s">
        <v>14</v>
      </c>
      <c r="D23" s="15">
        <f t="shared" ref="D23" si="52">F23+L23</f>
        <v>225734</v>
      </c>
      <c r="E23" s="1">
        <f t="shared" ref="E23:E25" si="53">G23+M23</f>
        <v>16</v>
      </c>
      <c r="F23" s="15">
        <v>8522</v>
      </c>
      <c r="G23" s="1">
        <f t="shared" ref="G23:G25" si="54">SUM(H23:K23)</f>
        <v>16</v>
      </c>
      <c r="H23" s="1">
        <v>16</v>
      </c>
      <c r="I23" s="1">
        <v>0</v>
      </c>
      <c r="J23" s="1">
        <v>0</v>
      </c>
      <c r="K23" s="1">
        <v>0</v>
      </c>
      <c r="L23" s="15">
        <v>217212</v>
      </c>
      <c r="M23" s="1">
        <f t="shared" ref="M23:M25" si="55">SUM(N23:Q23)</f>
        <v>0</v>
      </c>
      <c r="N23" s="1">
        <v>0</v>
      </c>
      <c r="O23" s="1">
        <v>0</v>
      </c>
      <c r="P23" s="1">
        <v>0</v>
      </c>
      <c r="Q23" s="1">
        <v>0</v>
      </c>
      <c r="R23" s="15">
        <f t="shared" ref="R23:S25" si="56">T23+Z23</f>
        <v>225141</v>
      </c>
      <c r="S23" s="1">
        <f t="shared" si="56"/>
        <v>18</v>
      </c>
      <c r="T23" s="15">
        <v>10515</v>
      </c>
      <c r="U23" s="1">
        <f t="shared" ref="U23:U25" si="57">SUM(V23:Y23)</f>
        <v>18</v>
      </c>
      <c r="V23" s="1">
        <v>18</v>
      </c>
      <c r="W23" s="1">
        <v>0</v>
      </c>
      <c r="X23" s="1">
        <v>0</v>
      </c>
      <c r="Y23" s="1">
        <v>0</v>
      </c>
      <c r="Z23" s="15">
        <v>214626</v>
      </c>
      <c r="AA23" s="1">
        <f t="shared" ref="AA23:AA25" si="58">SUM(AB23:AE23)</f>
        <v>0</v>
      </c>
      <c r="AB23" s="1">
        <v>0</v>
      </c>
      <c r="AC23" s="1">
        <v>0</v>
      </c>
      <c r="AD23" s="1">
        <v>0</v>
      </c>
      <c r="AE23" s="1">
        <v>0</v>
      </c>
      <c r="AF23" s="15">
        <f t="shared" ref="AF23:AG25" si="59">AH23+AN23</f>
        <v>-593</v>
      </c>
      <c r="AG23" s="1">
        <f t="shared" si="59"/>
        <v>2</v>
      </c>
      <c r="AH23" s="15">
        <f t="shared" ref="AH23" si="60">T23-F23</f>
        <v>1993</v>
      </c>
      <c r="AI23" s="1">
        <f t="shared" ref="AI23:AI25" si="61">SUM(AJ23:AM23)</f>
        <v>2</v>
      </c>
      <c r="AJ23" s="1">
        <f t="shared" ref="AJ23:AN25" si="62">V23-H23</f>
        <v>2</v>
      </c>
      <c r="AK23" s="1">
        <f t="shared" si="62"/>
        <v>0</v>
      </c>
      <c r="AL23" s="1">
        <f t="shared" si="62"/>
        <v>0</v>
      </c>
      <c r="AM23" s="1">
        <f t="shared" si="62"/>
        <v>0</v>
      </c>
      <c r="AN23" s="15">
        <f t="shared" si="62"/>
        <v>-2586</v>
      </c>
      <c r="AO23" s="1">
        <f t="shared" ref="AO23:AO25" si="63">SUM(AP23:AS23)</f>
        <v>0</v>
      </c>
      <c r="AP23" s="1">
        <f t="shared" ref="AP23:AS25" si="64">AB23-N23</f>
        <v>0</v>
      </c>
      <c r="AQ23" s="1">
        <f t="shared" si="64"/>
        <v>0</v>
      </c>
      <c r="AR23" s="1">
        <f t="shared" si="64"/>
        <v>0</v>
      </c>
      <c r="AS23" s="1">
        <f t="shared" si="64"/>
        <v>0</v>
      </c>
    </row>
    <row r="24" spans="1:45" s="9" customFormat="1" ht="30" customHeight="1" x14ac:dyDescent="0.25">
      <c r="A24" s="13"/>
      <c r="B24" s="13"/>
      <c r="C24" s="8" t="s">
        <v>15</v>
      </c>
      <c r="D24" s="16"/>
      <c r="E24" s="1">
        <f t="shared" si="53"/>
        <v>3732</v>
      </c>
      <c r="F24" s="16"/>
      <c r="G24" s="1">
        <f t="shared" si="54"/>
        <v>3732</v>
      </c>
      <c r="H24" s="1">
        <v>2</v>
      </c>
      <c r="I24" s="1">
        <v>32</v>
      </c>
      <c r="J24" s="1">
        <v>3698</v>
      </c>
      <c r="K24" s="1">
        <v>0</v>
      </c>
      <c r="L24" s="16"/>
      <c r="M24" s="1">
        <f t="shared" si="55"/>
        <v>0</v>
      </c>
      <c r="N24" s="1">
        <v>0</v>
      </c>
      <c r="O24" s="1">
        <v>0</v>
      </c>
      <c r="P24" s="1">
        <v>0</v>
      </c>
      <c r="Q24" s="1">
        <v>0</v>
      </c>
      <c r="R24" s="16"/>
      <c r="S24" s="1">
        <f t="shared" si="56"/>
        <v>3918</v>
      </c>
      <c r="T24" s="16"/>
      <c r="U24" s="1">
        <f t="shared" si="57"/>
        <v>3918</v>
      </c>
      <c r="V24" s="1">
        <v>4</v>
      </c>
      <c r="W24" s="1">
        <v>38</v>
      </c>
      <c r="X24" s="1">
        <v>3876</v>
      </c>
      <c r="Y24" s="1">
        <v>0</v>
      </c>
      <c r="Z24" s="16"/>
      <c r="AA24" s="1">
        <f t="shared" si="58"/>
        <v>0</v>
      </c>
      <c r="AB24" s="1">
        <v>0</v>
      </c>
      <c r="AC24" s="1">
        <v>0</v>
      </c>
      <c r="AD24" s="1">
        <v>0</v>
      </c>
      <c r="AE24" s="1">
        <v>0</v>
      </c>
      <c r="AF24" s="16"/>
      <c r="AG24" s="1">
        <f t="shared" si="59"/>
        <v>186</v>
      </c>
      <c r="AH24" s="16"/>
      <c r="AI24" s="1">
        <f t="shared" si="61"/>
        <v>186</v>
      </c>
      <c r="AJ24" s="1">
        <f t="shared" si="62"/>
        <v>2</v>
      </c>
      <c r="AK24" s="1">
        <f t="shared" si="62"/>
        <v>6</v>
      </c>
      <c r="AL24" s="1">
        <f t="shared" si="62"/>
        <v>178</v>
      </c>
      <c r="AM24" s="1">
        <f t="shared" si="62"/>
        <v>0</v>
      </c>
      <c r="AN24" s="16"/>
      <c r="AO24" s="1">
        <f t="shared" si="63"/>
        <v>0</v>
      </c>
      <c r="AP24" s="1">
        <f t="shared" si="64"/>
        <v>0</v>
      </c>
      <c r="AQ24" s="1">
        <f t="shared" si="64"/>
        <v>0</v>
      </c>
      <c r="AR24" s="1">
        <f t="shared" si="64"/>
        <v>0</v>
      </c>
      <c r="AS24" s="1">
        <f t="shared" si="64"/>
        <v>0</v>
      </c>
    </row>
    <row r="25" spans="1:45" s="9" customFormat="1" ht="30" customHeight="1" x14ac:dyDescent="0.25">
      <c r="A25" s="13"/>
      <c r="B25" s="13"/>
      <c r="C25" s="8" t="s">
        <v>25</v>
      </c>
      <c r="D25" s="17"/>
      <c r="E25" s="1">
        <f t="shared" si="53"/>
        <v>242306</v>
      </c>
      <c r="F25" s="17"/>
      <c r="G25" s="1">
        <f t="shared" si="54"/>
        <v>18589</v>
      </c>
      <c r="H25" s="1">
        <v>0</v>
      </c>
      <c r="I25" s="1">
        <v>0</v>
      </c>
      <c r="J25" s="1">
        <v>0</v>
      </c>
      <c r="K25" s="1">
        <v>18589</v>
      </c>
      <c r="L25" s="17"/>
      <c r="M25" s="1">
        <f t="shared" si="55"/>
        <v>223717</v>
      </c>
      <c r="N25" s="1">
        <v>0</v>
      </c>
      <c r="O25" s="1">
        <v>0</v>
      </c>
      <c r="P25" s="1">
        <v>0</v>
      </c>
      <c r="Q25" s="1">
        <v>223717</v>
      </c>
      <c r="R25" s="17"/>
      <c r="S25" s="1">
        <f t="shared" si="56"/>
        <v>243160</v>
      </c>
      <c r="T25" s="17"/>
      <c r="U25" s="1">
        <f t="shared" si="57"/>
        <v>18419</v>
      </c>
      <c r="V25" s="1">
        <v>0</v>
      </c>
      <c r="W25" s="1">
        <v>0</v>
      </c>
      <c r="X25" s="1">
        <v>0</v>
      </c>
      <c r="Y25" s="1">
        <v>18419</v>
      </c>
      <c r="Z25" s="17"/>
      <c r="AA25" s="1">
        <f t="shared" si="58"/>
        <v>224741</v>
      </c>
      <c r="AB25" s="1">
        <v>0</v>
      </c>
      <c r="AC25" s="1">
        <v>0</v>
      </c>
      <c r="AD25" s="1">
        <v>0</v>
      </c>
      <c r="AE25" s="1">
        <v>224741</v>
      </c>
      <c r="AF25" s="17"/>
      <c r="AG25" s="1">
        <f t="shared" si="59"/>
        <v>854</v>
      </c>
      <c r="AH25" s="17"/>
      <c r="AI25" s="1">
        <f t="shared" si="61"/>
        <v>-170</v>
      </c>
      <c r="AJ25" s="1">
        <f t="shared" si="62"/>
        <v>0</v>
      </c>
      <c r="AK25" s="1">
        <f t="shared" si="62"/>
        <v>0</v>
      </c>
      <c r="AL25" s="1">
        <f t="shared" si="62"/>
        <v>0</v>
      </c>
      <c r="AM25" s="1">
        <f t="shared" si="62"/>
        <v>-170</v>
      </c>
      <c r="AN25" s="17"/>
      <c r="AO25" s="1">
        <f t="shared" si="63"/>
        <v>1024</v>
      </c>
      <c r="AP25" s="1">
        <f t="shared" si="64"/>
        <v>0</v>
      </c>
      <c r="AQ25" s="1">
        <f t="shared" si="64"/>
        <v>0</v>
      </c>
      <c r="AR25" s="1">
        <f t="shared" si="64"/>
        <v>0</v>
      </c>
      <c r="AS25" s="1">
        <f t="shared" si="64"/>
        <v>1024</v>
      </c>
    </row>
    <row r="26" spans="1:45" s="9" customFormat="1" ht="30" customHeight="1" x14ac:dyDescent="0.25">
      <c r="A26" s="14"/>
      <c r="B26" s="14"/>
      <c r="C26" s="8" t="s">
        <v>24</v>
      </c>
      <c r="D26" s="1">
        <f t="shared" ref="D26:Q26" si="65">SUM(D23:D25)</f>
        <v>225734</v>
      </c>
      <c r="E26" s="1">
        <f t="shared" si="65"/>
        <v>246054</v>
      </c>
      <c r="F26" s="1">
        <f t="shared" si="65"/>
        <v>8522</v>
      </c>
      <c r="G26" s="1">
        <f t="shared" si="65"/>
        <v>22337</v>
      </c>
      <c r="H26" s="1">
        <f t="shared" si="65"/>
        <v>18</v>
      </c>
      <c r="I26" s="1">
        <f t="shared" si="65"/>
        <v>32</v>
      </c>
      <c r="J26" s="1">
        <f t="shared" si="65"/>
        <v>3698</v>
      </c>
      <c r="K26" s="1">
        <f t="shared" si="65"/>
        <v>18589</v>
      </c>
      <c r="L26" s="1">
        <f t="shared" si="65"/>
        <v>217212</v>
      </c>
      <c r="M26" s="1">
        <f t="shared" si="65"/>
        <v>223717</v>
      </c>
      <c r="N26" s="1">
        <f t="shared" si="65"/>
        <v>0</v>
      </c>
      <c r="O26" s="1">
        <f t="shared" si="65"/>
        <v>0</v>
      </c>
      <c r="P26" s="1">
        <f t="shared" si="65"/>
        <v>0</v>
      </c>
      <c r="Q26" s="1">
        <f t="shared" si="65"/>
        <v>223717</v>
      </c>
      <c r="R26" s="1">
        <f t="shared" ref="R26:AS26" si="66">SUM(R23:R25)</f>
        <v>225141</v>
      </c>
      <c r="S26" s="1">
        <f t="shared" si="66"/>
        <v>247096</v>
      </c>
      <c r="T26" s="1">
        <f t="shared" si="66"/>
        <v>10515</v>
      </c>
      <c r="U26" s="1">
        <f t="shared" si="66"/>
        <v>22355</v>
      </c>
      <c r="V26" s="1">
        <f t="shared" si="66"/>
        <v>22</v>
      </c>
      <c r="W26" s="1">
        <f t="shared" si="66"/>
        <v>38</v>
      </c>
      <c r="X26" s="1">
        <f t="shared" si="66"/>
        <v>3876</v>
      </c>
      <c r="Y26" s="1">
        <f t="shared" si="66"/>
        <v>18419</v>
      </c>
      <c r="Z26" s="1">
        <f t="shared" si="66"/>
        <v>214626</v>
      </c>
      <c r="AA26" s="1">
        <f t="shared" si="66"/>
        <v>224741</v>
      </c>
      <c r="AB26" s="1">
        <f t="shared" si="66"/>
        <v>0</v>
      </c>
      <c r="AC26" s="1">
        <f t="shared" si="66"/>
        <v>0</v>
      </c>
      <c r="AD26" s="1">
        <f t="shared" si="66"/>
        <v>0</v>
      </c>
      <c r="AE26" s="1">
        <f t="shared" si="66"/>
        <v>224741</v>
      </c>
      <c r="AF26" s="1">
        <f t="shared" si="66"/>
        <v>-593</v>
      </c>
      <c r="AG26" s="1">
        <f t="shared" si="66"/>
        <v>1042</v>
      </c>
      <c r="AH26" s="1">
        <f t="shared" si="66"/>
        <v>1993</v>
      </c>
      <c r="AI26" s="1">
        <f t="shared" si="66"/>
        <v>18</v>
      </c>
      <c r="AJ26" s="1">
        <f t="shared" si="66"/>
        <v>4</v>
      </c>
      <c r="AK26" s="1">
        <f t="shared" si="66"/>
        <v>6</v>
      </c>
      <c r="AL26" s="1">
        <f t="shared" si="66"/>
        <v>178</v>
      </c>
      <c r="AM26" s="1">
        <f t="shared" si="66"/>
        <v>-170</v>
      </c>
      <c r="AN26" s="1">
        <f t="shared" si="66"/>
        <v>-2586</v>
      </c>
      <c r="AO26" s="1">
        <f t="shared" si="66"/>
        <v>1024</v>
      </c>
      <c r="AP26" s="1">
        <f t="shared" si="66"/>
        <v>0</v>
      </c>
      <c r="AQ26" s="1">
        <f t="shared" si="66"/>
        <v>0</v>
      </c>
      <c r="AR26" s="1">
        <f t="shared" si="66"/>
        <v>0</v>
      </c>
      <c r="AS26" s="1">
        <f t="shared" si="66"/>
        <v>1024</v>
      </c>
    </row>
    <row r="27" spans="1:45" s="9" customFormat="1" ht="30" customHeight="1" x14ac:dyDescent="0.25">
      <c r="A27" s="12">
        <v>6</v>
      </c>
      <c r="B27" s="12" t="s">
        <v>8</v>
      </c>
      <c r="C27" s="8" t="s">
        <v>14</v>
      </c>
      <c r="D27" s="15">
        <f t="shared" ref="D27" si="67">F27+L27</f>
        <v>262209</v>
      </c>
      <c r="E27" s="1">
        <f t="shared" ref="E27:E29" si="68">G27+M27</f>
        <v>122</v>
      </c>
      <c r="F27" s="15">
        <v>6876</v>
      </c>
      <c r="G27" s="1">
        <f t="shared" ref="G27:G29" si="69">SUM(H27:K27)</f>
        <v>122</v>
      </c>
      <c r="H27" s="1">
        <v>80</v>
      </c>
      <c r="I27" s="1">
        <v>26</v>
      </c>
      <c r="J27" s="1">
        <v>4</v>
      </c>
      <c r="K27" s="1">
        <v>12</v>
      </c>
      <c r="L27" s="15">
        <v>255333</v>
      </c>
      <c r="M27" s="1">
        <f t="shared" ref="M27:M29" si="70">SUM(N27:Q27)</f>
        <v>0</v>
      </c>
      <c r="N27" s="1">
        <v>0</v>
      </c>
      <c r="O27" s="1">
        <v>0</v>
      </c>
      <c r="P27" s="1">
        <v>0</v>
      </c>
      <c r="Q27" s="1">
        <v>0</v>
      </c>
      <c r="R27" s="15">
        <f t="shared" ref="R27:S29" si="71">T27+Z27</f>
        <v>262554</v>
      </c>
      <c r="S27" s="1">
        <f t="shared" si="71"/>
        <v>122</v>
      </c>
      <c r="T27" s="15">
        <v>7045</v>
      </c>
      <c r="U27" s="1">
        <f t="shared" ref="U27:U29" si="72">SUM(V27:Y27)</f>
        <v>122</v>
      </c>
      <c r="V27" s="1">
        <v>80</v>
      </c>
      <c r="W27" s="1">
        <v>26</v>
      </c>
      <c r="X27" s="1">
        <v>4</v>
      </c>
      <c r="Y27" s="1">
        <v>12</v>
      </c>
      <c r="Z27" s="15">
        <v>255509</v>
      </c>
      <c r="AA27" s="1">
        <f t="shared" ref="AA27:AA29" si="73">SUM(AB27:AE27)</f>
        <v>0</v>
      </c>
      <c r="AB27" s="1">
        <v>0</v>
      </c>
      <c r="AC27" s="1">
        <v>0</v>
      </c>
      <c r="AD27" s="1">
        <v>0</v>
      </c>
      <c r="AE27" s="1">
        <v>0</v>
      </c>
      <c r="AF27" s="15">
        <f t="shared" ref="AF27:AG29" si="74">AH27+AN27</f>
        <v>345</v>
      </c>
      <c r="AG27" s="1">
        <f t="shared" si="74"/>
        <v>0</v>
      </c>
      <c r="AH27" s="15">
        <f t="shared" ref="AH27" si="75">T27-F27</f>
        <v>169</v>
      </c>
      <c r="AI27" s="1">
        <f t="shared" ref="AI27:AI29" si="76">SUM(AJ27:AM27)</f>
        <v>0</v>
      </c>
      <c r="AJ27" s="1">
        <f t="shared" ref="AJ27:AN29" si="77">V27-H27</f>
        <v>0</v>
      </c>
      <c r="AK27" s="1">
        <f t="shared" si="77"/>
        <v>0</v>
      </c>
      <c r="AL27" s="1">
        <f t="shared" si="77"/>
        <v>0</v>
      </c>
      <c r="AM27" s="1">
        <f t="shared" si="77"/>
        <v>0</v>
      </c>
      <c r="AN27" s="15">
        <f t="shared" si="77"/>
        <v>176</v>
      </c>
      <c r="AO27" s="1">
        <f t="shared" ref="AO27:AO29" si="78">SUM(AP27:AS27)</f>
        <v>0</v>
      </c>
      <c r="AP27" s="1">
        <f t="shared" ref="AP27:AS29" si="79">AB27-N27</f>
        <v>0</v>
      </c>
      <c r="AQ27" s="1">
        <f t="shared" si="79"/>
        <v>0</v>
      </c>
      <c r="AR27" s="1">
        <f t="shared" si="79"/>
        <v>0</v>
      </c>
      <c r="AS27" s="1">
        <f t="shared" si="79"/>
        <v>0</v>
      </c>
    </row>
    <row r="28" spans="1:45" s="9" customFormat="1" ht="30" customHeight="1" x14ac:dyDescent="0.25">
      <c r="A28" s="13"/>
      <c r="B28" s="13"/>
      <c r="C28" s="8" t="s">
        <v>15</v>
      </c>
      <c r="D28" s="16"/>
      <c r="E28" s="1">
        <f t="shared" si="68"/>
        <v>802</v>
      </c>
      <c r="F28" s="16"/>
      <c r="G28" s="1">
        <f t="shared" si="69"/>
        <v>802</v>
      </c>
      <c r="H28" s="1">
        <v>5</v>
      </c>
      <c r="I28" s="1">
        <v>5</v>
      </c>
      <c r="J28" s="1">
        <v>239</v>
      </c>
      <c r="K28" s="1">
        <v>553</v>
      </c>
      <c r="L28" s="16"/>
      <c r="M28" s="1">
        <f t="shared" si="70"/>
        <v>0</v>
      </c>
      <c r="N28" s="1">
        <v>0</v>
      </c>
      <c r="O28" s="1">
        <v>0</v>
      </c>
      <c r="P28" s="1">
        <v>0</v>
      </c>
      <c r="Q28" s="1">
        <v>0</v>
      </c>
      <c r="R28" s="16"/>
      <c r="S28" s="1">
        <f t="shared" si="71"/>
        <v>807</v>
      </c>
      <c r="T28" s="16"/>
      <c r="U28" s="1">
        <f t="shared" si="72"/>
        <v>807</v>
      </c>
      <c r="V28" s="1">
        <v>7</v>
      </c>
      <c r="W28" s="1">
        <v>5</v>
      </c>
      <c r="X28" s="1">
        <v>240</v>
      </c>
      <c r="Y28" s="1">
        <v>555</v>
      </c>
      <c r="Z28" s="16"/>
      <c r="AA28" s="1">
        <f t="shared" si="73"/>
        <v>0</v>
      </c>
      <c r="AB28" s="1">
        <v>0</v>
      </c>
      <c r="AC28" s="1">
        <v>0</v>
      </c>
      <c r="AD28" s="1">
        <v>0</v>
      </c>
      <c r="AE28" s="1">
        <v>0</v>
      </c>
      <c r="AF28" s="16"/>
      <c r="AG28" s="1">
        <f t="shared" si="74"/>
        <v>5</v>
      </c>
      <c r="AH28" s="16"/>
      <c r="AI28" s="1">
        <f t="shared" si="76"/>
        <v>5</v>
      </c>
      <c r="AJ28" s="1">
        <f t="shared" si="77"/>
        <v>2</v>
      </c>
      <c r="AK28" s="1">
        <f t="shared" si="77"/>
        <v>0</v>
      </c>
      <c r="AL28" s="1">
        <f t="shared" si="77"/>
        <v>1</v>
      </c>
      <c r="AM28" s="1">
        <f t="shared" si="77"/>
        <v>2</v>
      </c>
      <c r="AN28" s="16"/>
      <c r="AO28" s="1">
        <f t="shared" si="78"/>
        <v>0</v>
      </c>
      <c r="AP28" s="1">
        <f t="shared" si="79"/>
        <v>0</v>
      </c>
      <c r="AQ28" s="1">
        <f t="shared" si="79"/>
        <v>0</v>
      </c>
      <c r="AR28" s="1">
        <f t="shared" si="79"/>
        <v>0</v>
      </c>
      <c r="AS28" s="1">
        <f t="shared" si="79"/>
        <v>0</v>
      </c>
    </row>
    <row r="29" spans="1:45" s="9" customFormat="1" ht="30" customHeight="1" x14ac:dyDescent="0.25">
      <c r="A29" s="13"/>
      <c r="B29" s="13"/>
      <c r="C29" s="8" t="s">
        <v>25</v>
      </c>
      <c r="D29" s="17"/>
      <c r="E29" s="1">
        <f t="shared" si="68"/>
        <v>289096</v>
      </c>
      <c r="F29" s="17"/>
      <c r="G29" s="1">
        <f t="shared" si="69"/>
        <v>27218</v>
      </c>
      <c r="H29" s="1">
        <v>32</v>
      </c>
      <c r="I29" s="1">
        <v>12</v>
      </c>
      <c r="J29" s="1">
        <v>3263</v>
      </c>
      <c r="K29" s="1">
        <v>23911</v>
      </c>
      <c r="L29" s="17"/>
      <c r="M29" s="1">
        <f t="shared" si="70"/>
        <v>261878</v>
      </c>
      <c r="N29" s="1">
        <v>0</v>
      </c>
      <c r="O29" s="1">
        <v>0</v>
      </c>
      <c r="P29" s="1">
        <v>0</v>
      </c>
      <c r="Q29" s="1">
        <v>261878</v>
      </c>
      <c r="R29" s="17"/>
      <c r="S29" s="1">
        <f t="shared" si="71"/>
        <v>289936</v>
      </c>
      <c r="T29" s="17"/>
      <c r="U29" s="1">
        <f t="shared" si="72"/>
        <v>27216</v>
      </c>
      <c r="V29" s="1">
        <v>32</v>
      </c>
      <c r="W29" s="1">
        <v>12</v>
      </c>
      <c r="X29" s="1">
        <v>3283</v>
      </c>
      <c r="Y29" s="1">
        <v>23889</v>
      </c>
      <c r="Z29" s="17"/>
      <c r="AA29" s="1">
        <f t="shared" si="73"/>
        <v>262720</v>
      </c>
      <c r="AB29" s="1">
        <v>0</v>
      </c>
      <c r="AC29" s="1">
        <v>0</v>
      </c>
      <c r="AD29" s="1">
        <v>0</v>
      </c>
      <c r="AE29" s="1">
        <v>262720</v>
      </c>
      <c r="AF29" s="17"/>
      <c r="AG29" s="1">
        <f t="shared" si="74"/>
        <v>840</v>
      </c>
      <c r="AH29" s="17"/>
      <c r="AI29" s="1">
        <f t="shared" si="76"/>
        <v>-2</v>
      </c>
      <c r="AJ29" s="1">
        <f t="shared" si="77"/>
        <v>0</v>
      </c>
      <c r="AK29" s="1">
        <f t="shared" si="77"/>
        <v>0</v>
      </c>
      <c r="AL29" s="1">
        <f t="shared" si="77"/>
        <v>20</v>
      </c>
      <c r="AM29" s="1">
        <f t="shared" si="77"/>
        <v>-22</v>
      </c>
      <c r="AN29" s="17"/>
      <c r="AO29" s="1">
        <f t="shared" si="78"/>
        <v>842</v>
      </c>
      <c r="AP29" s="1">
        <f t="shared" si="79"/>
        <v>0</v>
      </c>
      <c r="AQ29" s="1">
        <f t="shared" si="79"/>
        <v>0</v>
      </c>
      <c r="AR29" s="1">
        <f t="shared" si="79"/>
        <v>0</v>
      </c>
      <c r="AS29" s="1">
        <f t="shared" si="79"/>
        <v>842</v>
      </c>
    </row>
    <row r="30" spans="1:45" s="9" customFormat="1" ht="30" customHeight="1" x14ac:dyDescent="0.25">
      <c r="A30" s="14"/>
      <c r="B30" s="14"/>
      <c r="C30" s="8" t="s">
        <v>24</v>
      </c>
      <c r="D30" s="1">
        <f t="shared" ref="D30:Q30" si="80">SUM(D27:D29)</f>
        <v>262209</v>
      </c>
      <c r="E30" s="1">
        <f t="shared" si="80"/>
        <v>290020</v>
      </c>
      <c r="F30" s="1">
        <f t="shared" si="80"/>
        <v>6876</v>
      </c>
      <c r="G30" s="1">
        <f t="shared" si="80"/>
        <v>28142</v>
      </c>
      <c r="H30" s="1">
        <f t="shared" si="80"/>
        <v>117</v>
      </c>
      <c r="I30" s="1">
        <f t="shared" si="80"/>
        <v>43</v>
      </c>
      <c r="J30" s="1">
        <f t="shared" si="80"/>
        <v>3506</v>
      </c>
      <c r="K30" s="1">
        <f t="shared" si="80"/>
        <v>24476</v>
      </c>
      <c r="L30" s="1">
        <f t="shared" si="80"/>
        <v>255333</v>
      </c>
      <c r="M30" s="1">
        <f t="shared" si="80"/>
        <v>261878</v>
      </c>
      <c r="N30" s="1">
        <f t="shared" si="80"/>
        <v>0</v>
      </c>
      <c r="O30" s="1">
        <f t="shared" si="80"/>
        <v>0</v>
      </c>
      <c r="P30" s="1">
        <f t="shared" si="80"/>
        <v>0</v>
      </c>
      <c r="Q30" s="1">
        <f t="shared" si="80"/>
        <v>261878</v>
      </c>
      <c r="R30" s="1">
        <f t="shared" ref="R30:AS30" si="81">SUM(R27:R29)</f>
        <v>262554</v>
      </c>
      <c r="S30" s="1">
        <f t="shared" si="81"/>
        <v>290865</v>
      </c>
      <c r="T30" s="1">
        <f t="shared" si="81"/>
        <v>7045</v>
      </c>
      <c r="U30" s="1">
        <f t="shared" si="81"/>
        <v>28145</v>
      </c>
      <c r="V30" s="1">
        <f t="shared" si="81"/>
        <v>119</v>
      </c>
      <c r="W30" s="1">
        <f t="shared" si="81"/>
        <v>43</v>
      </c>
      <c r="X30" s="1">
        <f t="shared" si="81"/>
        <v>3527</v>
      </c>
      <c r="Y30" s="1">
        <f t="shared" si="81"/>
        <v>24456</v>
      </c>
      <c r="Z30" s="1">
        <f t="shared" si="81"/>
        <v>255509</v>
      </c>
      <c r="AA30" s="1">
        <f t="shared" si="81"/>
        <v>262720</v>
      </c>
      <c r="AB30" s="1">
        <f t="shared" si="81"/>
        <v>0</v>
      </c>
      <c r="AC30" s="1">
        <f t="shared" si="81"/>
        <v>0</v>
      </c>
      <c r="AD30" s="1">
        <f t="shared" si="81"/>
        <v>0</v>
      </c>
      <c r="AE30" s="1">
        <f t="shared" si="81"/>
        <v>262720</v>
      </c>
      <c r="AF30" s="1">
        <f t="shared" si="81"/>
        <v>345</v>
      </c>
      <c r="AG30" s="1">
        <f t="shared" si="81"/>
        <v>845</v>
      </c>
      <c r="AH30" s="1">
        <f t="shared" si="81"/>
        <v>169</v>
      </c>
      <c r="AI30" s="1">
        <f t="shared" si="81"/>
        <v>3</v>
      </c>
      <c r="AJ30" s="1">
        <f t="shared" si="81"/>
        <v>2</v>
      </c>
      <c r="AK30" s="1">
        <f t="shared" si="81"/>
        <v>0</v>
      </c>
      <c r="AL30" s="1">
        <f t="shared" si="81"/>
        <v>21</v>
      </c>
      <c r="AM30" s="1">
        <f t="shared" si="81"/>
        <v>-20</v>
      </c>
      <c r="AN30" s="1">
        <f t="shared" si="81"/>
        <v>176</v>
      </c>
      <c r="AO30" s="1">
        <f t="shared" si="81"/>
        <v>842</v>
      </c>
      <c r="AP30" s="1">
        <f t="shared" si="81"/>
        <v>0</v>
      </c>
      <c r="AQ30" s="1">
        <f t="shared" si="81"/>
        <v>0</v>
      </c>
      <c r="AR30" s="1">
        <f t="shared" si="81"/>
        <v>0</v>
      </c>
      <c r="AS30" s="1">
        <f t="shared" si="81"/>
        <v>842</v>
      </c>
    </row>
    <row r="31" spans="1:45" s="9" customFormat="1" ht="30" customHeight="1" x14ac:dyDescent="0.25">
      <c r="A31" s="12">
        <v>7</v>
      </c>
      <c r="B31" s="12" t="s">
        <v>9</v>
      </c>
      <c r="C31" s="8" t="s">
        <v>14</v>
      </c>
      <c r="D31" s="15">
        <f t="shared" ref="D31" si="82">F31+L31</f>
        <v>128679</v>
      </c>
      <c r="E31" s="1">
        <f t="shared" ref="E31:E33" si="83">G31+M31</f>
        <v>139</v>
      </c>
      <c r="F31" s="15">
        <v>3225</v>
      </c>
      <c r="G31" s="1">
        <f t="shared" ref="G31:G33" si="84">SUM(H31:K31)</f>
        <v>139</v>
      </c>
      <c r="H31" s="1">
        <v>23</v>
      </c>
      <c r="I31" s="1">
        <v>2</v>
      </c>
      <c r="J31" s="1">
        <v>109</v>
      </c>
      <c r="K31" s="1">
        <v>5</v>
      </c>
      <c r="L31" s="15">
        <v>125454</v>
      </c>
      <c r="M31" s="1">
        <f t="shared" ref="M31:M33" si="85">SUM(N31:Q31)</f>
        <v>0</v>
      </c>
      <c r="N31" s="1">
        <v>0</v>
      </c>
      <c r="O31" s="1">
        <v>0</v>
      </c>
      <c r="P31" s="1">
        <v>0</v>
      </c>
      <c r="Q31" s="1">
        <v>0</v>
      </c>
      <c r="R31" s="15">
        <f t="shared" ref="R31" si="86">T31+Z31</f>
        <v>129101</v>
      </c>
      <c r="S31" s="1">
        <f t="shared" ref="S31:S33" si="87">U31+AA31</f>
        <v>128</v>
      </c>
      <c r="T31" s="15">
        <v>3137</v>
      </c>
      <c r="U31" s="1">
        <f t="shared" ref="U31:U33" si="88">SUM(V31:Y31)</f>
        <v>128</v>
      </c>
      <c r="V31" s="1">
        <v>94</v>
      </c>
      <c r="W31" s="1">
        <v>5</v>
      </c>
      <c r="X31" s="1">
        <v>18</v>
      </c>
      <c r="Y31" s="1">
        <v>11</v>
      </c>
      <c r="Z31" s="15">
        <v>125964</v>
      </c>
      <c r="AA31" s="1">
        <f t="shared" ref="AA31:AA33" si="89">SUM(AB31:AE31)</f>
        <v>0</v>
      </c>
      <c r="AB31" s="1">
        <v>0</v>
      </c>
      <c r="AC31" s="1">
        <v>0</v>
      </c>
      <c r="AD31" s="1">
        <v>0</v>
      </c>
      <c r="AE31" s="1">
        <v>0</v>
      </c>
      <c r="AF31" s="15">
        <f t="shared" ref="AF31" si="90">AH31+AN31</f>
        <v>422</v>
      </c>
      <c r="AG31" s="1">
        <f t="shared" ref="AG31:AG33" si="91">AI31+AO31</f>
        <v>-11</v>
      </c>
      <c r="AH31" s="15">
        <f t="shared" ref="AH31" si="92">T31-F31</f>
        <v>-88</v>
      </c>
      <c r="AI31" s="1">
        <f t="shared" ref="AI31:AI33" si="93">SUM(AJ31:AM31)</f>
        <v>-11</v>
      </c>
      <c r="AJ31" s="1">
        <f t="shared" ref="AJ31:AJ33" si="94">V31-H31</f>
        <v>71</v>
      </c>
      <c r="AK31" s="1">
        <f t="shared" ref="AK31:AK33" si="95">W31-I31</f>
        <v>3</v>
      </c>
      <c r="AL31" s="1">
        <f t="shared" ref="AL31:AL33" si="96">X31-J31</f>
        <v>-91</v>
      </c>
      <c r="AM31" s="1">
        <f t="shared" ref="AM31:AM33" si="97">Y31-K31</f>
        <v>6</v>
      </c>
      <c r="AN31" s="15">
        <f>Z31-L31</f>
        <v>510</v>
      </c>
      <c r="AO31" s="1">
        <f t="shared" ref="AO31:AO33" si="98">SUM(AP31:AS31)</f>
        <v>0</v>
      </c>
      <c r="AP31" s="1">
        <f t="shared" ref="AP31:AP33" si="99">AB31-N31</f>
        <v>0</v>
      </c>
      <c r="AQ31" s="1">
        <f t="shared" ref="AQ31:AQ33" si="100">AC31-O31</f>
        <v>0</v>
      </c>
      <c r="AR31" s="1">
        <f t="shared" ref="AR31:AR33" si="101">AD31-P31</f>
        <v>0</v>
      </c>
      <c r="AS31" s="1">
        <f t="shared" ref="AS31:AS33" si="102">AE31-Q31</f>
        <v>0</v>
      </c>
    </row>
    <row r="32" spans="1:45" s="9" customFormat="1" ht="30" customHeight="1" x14ac:dyDescent="0.25">
      <c r="A32" s="13"/>
      <c r="B32" s="13"/>
      <c r="C32" s="8" t="s">
        <v>15</v>
      </c>
      <c r="D32" s="16"/>
      <c r="E32" s="1">
        <f t="shared" si="83"/>
        <v>314</v>
      </c>
      <c r="F32" s="16"/>
      <c r="G32" s="1">
        <f t="shared" si="84"/>
        <v>314</v>
      </c>
      <c r="H32" s="1">
        <v>26</v>
      </c>
      <c r="I32" s="1">
        <v>5</v>
      </c>
      <c r="J32" s="1">
        <v>237</v>
      </c>
      <c r="K32" s="1">
        <v>46</v>
      </c>
      <c r="L32" s="16"/>
      <c r="M32" s="1">
        <f t="shared" si="85"/>
        <v>0</v>
      </c>
      <c r="N32" s="1">
        <v>0</v>
      </c>
      <c r="O32" s="1">
        <v>0</v>
      </c>
      <c r="P32" s="1">
        <v>0</v>
      </c>
      <c r="Q32" s="1">
        <v>0</v>
      </c>
      <c r="R32" s="16"/>
      <c r="S32" s="1">
        <f t="shared" si="87"/>
        <v>370</v>
      </c>
      <c r="T32" s="16"/>
      <c r="U32" s="1">
        <f t="shared" si="88"/>
        <v>370</v>
      </c>
      <c r="V32" s="1">
        <v>134</v>
      </c>
      <c r="W32" s="1">
        <v>14</v>
      </c>
      <c r="X32" s="1">
        <v>135</v>
      </c>
      <c r="Y32" s="1">
        <v>87</v>
      </c>
      <c r="Z32" s="16"/>
      <c r="AA32" s="1">
        <f t="shared" si="89"/>
        <v>0</v>
      </c>
      <c r="AB32" s="1">
        <v>0</v>
      </c>
      <c r="AC32" s="1">
        <v>0</v>
      </c>
      <c r="AD32" s="1">
        <v>0</v>
      </c>
      <c r="AE32" s="1">
        <v>0</v>
      </c>
      <c r="AF32" s="16"/>
      <c r="AG32" s="1">
        <f t="shared" si="91"/>
        <v>56</v>
      </c>
      <c r="AH32" s="16"/>
      <c r="AI32" s="1">
        <f t="shared" si="93"/>
        <v>56</v>
      </c>
      <c r="AJ32" s="1">
        <f t="shared" si="94"/>
        <v>108</v>
      </c>
      <c r="AK32" s="1">
        <f t="shared" si="95"/>
        <v>9</v>
      </c>
      <c r="AL32" s="1">
        <f t="shared" si="96"/>
        <v>-102</v>
      </c>
      <c r="AM32" s="1">
        <f t="shared" si="97"/>
        <v>41</v>
      </c>
      <c r="AN32" s="16"/>
      <c r="AO32" s="1">
        <f t="shared" si="98"/>
        <v>0</v>
      </c>
      <c r="AP32" s="1">
        <f t="shared" si="99"/>
        <v>0</v>
      </c>
      <c r="AQ32" s="1">
        <f t="shared" si="100"/>
        <v>0</v>
      </c>
      <c r="AR32" s="1">
        <f t="shared" si="101"/>
        <v>0</v>
      </c>
      <c r="AS32" s="1">
        <f t="shared" si="102"/>
        <v>0</v>
      </c>
    </row>
    <row r="33" spans="1:45" s="9" customFormat="1" ht="30" customHeight="1" x14ac:dyDescent="0.25">
      <c r="A33" s="13"/>
      <c r="B33" s="13"/>
      <c r="C33" s="8" t="s">
        <v>25</v>
      </c>
      <c r="D33" s="17"/>
      <c r="E33" s="1">
        <f t="shared" si="83"/>
        <v>141383</v>
      </c>
      <c r="F33" s="17"/>
      <c r="G33" s="1">
        <f t="shared" si="84"/>
        <v>13525</v>
      </c>
      <c r="H33" s="1">
        <v>72</v>
      </c>
      <c r="I33" s="1">
        <v>14</v>
      </c>
      <c r="J33" s="1">
        <v>2124</v>
      </c>
      <c r="K33" s="1">
        <v>11315</v>
      </c>
      <c r="L33" s="17"/>
      <c r="M33" s="1">
        <f t="shared" si="85"/>
        <v>127858</v>
      </c>
      <c r="N33" s="1">
        <v>0</v>
      </c>
      <c r="O33" s="1">
        <v>0</v>
      </c>
      <c r="P33" s="1">
        <v>0</v>
      </c>
      <c r="Q33" s="1">
        <v>127858</v>
      </c>
      <c r="R33" s="17"/>
      <c r="S33" s="1">
        <f t="shared" si="87"/>
        <v>142675</v>
      </c>
      <c r="T33" s="17"/>
      <c r="U33" s="1">
        <f t="shared" si="88"/>
        <v>14817</v>
      </c>
      <c r="V33" s="1">
        <v>157</v>
      </c>
      <c r="W33" s="1">
        <v>31</v>
      </c>
      <c r="X33" s="1">
        <v>2276</v>
      </c>
      <c r="Y33" s="1">
        <v>12353</v>
      </c>
      <c r="Z33" s="17"/>
      <c r="AA33" s="1">
        <f t="shared" si="89"/>
        <v>127858</v>
      </c>
      <c r="AB33" s="1">
        <v>0</v>
      </c>
      <c r="AC33" s="1">
        <v>0</v>
      </c>
      <c r="AD33" s="1">
        <v>0</v>
      </c>
      <c r="AE33" s="1">
        <v>127858</v>
      </c>
      <c r="AF33" s="17"/>
      <c r="AG33" s="1">
        <f t="shared" si="91"/>
        <v>1292</v>
      </c>
      <c r="AH33" s="17"/>
      <c r="AI33" s="1">
        <f t="shared" si="93"/>
        <v>1292</v>
      </c>
      <c r="AJ33" s="1">
        <f t="shared" si="94"/>
        <v>85</v>
      </c>
      <c r="AK33" s="1">
        <f t="shared" si="95"/>
        <v>17</v>
      </c>
      <c r="AL33" s="1">
        <f t="shared" si="96"/>
        <v>152</v>
      </c>
      <c r="AM33" s="1">
        <f t="shared" si="97"/>
        <v>1038</v>
      </c>
      <c r="AN33" s="17"/>
      <c r="AO33" s="1">
        <f t="shared" si="98"/>
        <v>0</v>
      </c>
      <c r="AP33" s="1">
        <f t="shared" si="99"/>
        <v>0</v>
      </c>
      <c r="AQ33" s="1">
        <f t="shared" si="100"/>
        <v>0</v>
      </c>
      <c r="AR33" s="1">
        <f t="shared" si="101"/>
        <v>0</v>
      </c>
      <c r="AS33" s="1">
        <f t="shared" si="102"/>
        <v>0</v>
      </c>
    </row>
    <row r="34" spans="1:45" s="9" customFormat="1" ht="30" customHeight="1" x14ac:dyDescent="0.25">
      <c r="A34" s="14"/>
      <c r="B34" s="14"/>
      <c r="C34" s="8" t="s">
        <v>24</v>
      </c>
      <c r="D34" s="1">
        <f t="shared" ref="D34:Q34" si="103">SUM(D31:D33)</f>
        <v>128679</v>
      </c>
      <c r="E34" s="1">
        <f t="shared" si="103"/>
        <v>141836</v>
      </c>
      <c r="F34" s="1">
        <f t="shared" si="103"/>
        <v>3225</v>
      </c>
      <c r="G34" s="1">
        <f t="shared" si="103"/>
        <v>13978</v>
      </c>
      <c r="H34" s="1">
        <f t="shared" si="103"/>
        <v>121</v>
      </c>
      <c r="I34" s="1">
        <f t="shared" si="103"/>
        <v>21</v>
      </c>
      <c r="J34" s="1">
        <f t="shared" si="103"/>
        <v>2470</v>
      </c>
      <c r="K34" s="1">
        <f t="shared" si="103"/>
        <v>11366</v>
      </c>
      <c r="L34" s="1">
        <f t="shared" si="103"/>
        <v>125454</v>
      </c>
      <c r="M34" s="1">
        <f t="shared" si="103"/>
        <v>127858</v>
      </c>
      <c r="N34" s="1">
        <f t="shared" si="103"/>
        <v>0</v>
      </c>
      <c r="O34" s="1">
        <f t="shared" si="103"/>
        <v>0</v>
      </c>
      <c r="P34" s="1">
        <f t="shared" si="103"/>
        <v>0</v>
      </c>
      <c r="Q34" s="1">
        <f t="shared" si="103"/>
        <v>127858</v>
      </c>
      <c r="R34" s="1">
        <f t="shared" ref="R34:AS34" si="104">SUM(R31:R33)</f>
        <v>129101</v>
      </c>
      <c r="S34" s="1">
        <f t="shared" si="104"/>
        <v>143173</v>
      </c>
      <c r="T34" s="1">
        <f t="shared" si="104"/>
        <v>3137</v>
      </c>
      <c r="U34" s="1">
        <f t="shared" si="104"/>
        <v>15315</v>
      </c>
      <c r="V34" s="1">
        <f t="shared" si="104"/>
        <v>385</v>
      </c>
      <c r="W34" s="1">
        <f t="shared" si="104"/>
        <v>50</v>
      </c>
      <c r="X34" s="1">
        <f t="shared" si="104"/>
        <v>2429</v>
      </c>
      <c r="Y34" s="1">
        <f t="shared" si="104"/>
        <v>12451</v>
      </c>
      <c r="Z34" s="1">
        <f t="shared" si="104"/>
        <v>125964</v>
      </c>
      <c r="AA34" s="1">
        <f t="shared" si="104"/>
        <v>127858</v>
      </c>
      <c r="AB34" s="1">
        <f t="shared" si="104"/>
        <v>0</v>
      </c>
      <c r="AC34" s="1">
        <f t="shared" si="104"/>
        <v>0</v>
      </c>
      <c r="AD34" s="1">
        <f t="shared" si="104"/>
        <v>0</v>
      </c>
      <c r="AE34" s="1">
        <f t="shared" si="104"/>
        <v>127858</v>
      </c>
      <c r="AF34" s="1">
        <f t="shared" si="104"/>
        <v>422</v>
      </c>
      <c r="AG34" s="1">
        <f t="shared" si="104"/>
        <v>1337</v>
      </c>
      <c r="AH34" s="1">
        <f t="shared" si="104"/>
        <v>-88</v>
      </c>
      <c r="AI34" s="1">
        <f t="shared" si="104"/>
        <v>1337</v>
      </c>
      <c r="AJ34" s="1">
        <f t="shared" si="104"/>
        <v>264</v>
      </c>
      <c r="AK34" s="1">
        <f t="shared" si="104"/>
        <v>29</v>
      </c>
      <c r="AL34" s="1">
        <f t="shared" si="104"/>
        <v>-41</v>
      </c>
      <c r="AM34" s="1">
        <f t="shared" si="104"/>
        <v>1085</v>
      </c>
      <c r="AN34" s="1">
        <f t="shared" si="104"/>
        <v>510</v>
      </c>
      <c r="AO34" s="1">
        <f t="shared" si="104"/>
        <v>0</v>
      </c>
      <c r="AP34" s="1">
        <f t="shared" si="104"/>
        <v>0</v>
      </c>
      <c r="AQ34" s="1">
        <f t="shared" si="104"/>
        <v>0</v>
      </c>
      <c r="AR34" s="1">
        <f t="shared" si="104"/>
        <v>0</v>
      </c>
      <c r="AS34" s="1">
        <f t="shared" si="104"/>
        <v>0</v>
      </c>
    </row>
    <row r="35" spans="1:45" s="9" customFormat="1" ht="30" customHeight="1" x14ac:dyDescent="0.25">
      <c r="A35" s="12">
        <v>8</v>
      </c>
      <c r="B35" s="12" t="s">
        <v>10</v>
      </c>
      <c r="C35" s="8" t="s">
        <v>14</v>
      </c>
      <c r="D35" s="15">
        <f t="shared" ref="D35" si="105">F35+L35</f>
        <v>216371</v>
      </c>
      <c r="E35" s="1">
        <f t="shared" ref="E35:E37" si="106">G35+M35</f>
        <v>317</v>
      </c>
      <c r="F35" s="15">
        <v>9467</v>
      </c>
      <c r="G35" s="1">
        <f t="shared" ref="G35:G37" si="107">SUM(H35:K35)</f>
        <v>317</v>
      </c>
      <c r="H35" s="1">
        <v>23</v>
      </c>
      <c r="I35" s="1">
        <v>0</v>
      </c>
      <c r="J35" s="1">
        <v>21</v>
      </c>
      <c r="K35" s="1">
        <v>273</v>
      </c>
      <c r="L35" s="15">
        <v>206904</v>
      </c>
      <c r="M35" s="1">
        <f t="shared" ref="M35:M37" si="108">SUM(N35:Q35)</f>
        <v>0</v>
      </c>
      <c r="N35" s="1">
        <v>0</v>
      </c>
      <c r="O35" s="1">
        <v>0</v>
      </c>
      <c r="P35" s="1">
        <v>0</v>
      </c>
      <c r="Q35" s="1">
        <v>0</v>
      </c>
      <c r="R35" s="15">
        <f t="shared" ref="R35:S37" si="109">T35+Z35</f>
        <v>221164</v>
      </c>
      <c r="S35" s="1">
        <f t="shared" si="109"/>
        <v>331</v>
      </c>
      <c r="T35" s="15">
        <v>10098</v>
      </c>
      <c r="U35" s="1">
        <f t="shared" ref="U35:U37" si="110">SUM(V35:Y35)</f>
        <v>331</v>
      </c>
      <c r="V35" s="1">
        <v>21</v>
      </c>
      <c r="W35" s="1">
        <v>4</v>
      </c>
      <c r="X35" s="1">
        <v>85</v>
      </c>
      <c r="Y35" s="1">
        <v>221</v>
      </c>
      <c r="Z35" s="15">
        <v>211066</v>
      </c>
      <c r="AA35" s="1">
        <f t="shared" ref="AA35:AA37" si="111">SUM(AB35:AE35)</f>
        <v>0</v>
      </c>
      <c r="AB35" s="1">
        <v>0</v>
      </c>
      <c r="AC35" s="1">
        <v>0</v>
      </c>
      <c r="AD35" s="1">
        <v>0</v>
      </c>
      <c r="AE35" s="1">
        <v>0</v>
      </c>
      <c r="AF35" s="15">
        <f t="shared" ref="AF35:AG37" si="112">AH35+AN35</f>
        <v>4793</v>
      </c>
      <c r="AG35" s="1">
        <f t="shared" si="112"/>
        <v>14</v>
      </c>
      <c r="AH35" s="15">
        <f t="shared" ref="AH35" si="113">T35-F35</f>
        <v>631</v>
      </c>
      <c r="AI35" s="1">
        <f t="shared" ref="AI35:AI37" si="114">SUM(AJ35:AM35)</f>
        <v>14</v>
      </c>
      <c r="AJ35" s="1">
        <f t="shared" ref="AJ35:AN37" si="115">V35-H35</f>
        <v>-2</v>
      </c>
      <c r="AK35" s="1">
        <f t="shared" si="115"/>
        <v>4</v>
      </c>
      <c r="AL35" s="1">
        <f t="shared" si="115"/>
        <v>64</v>
      </c>
      <c r="AM35" s="1">
        <f t="shared" si="115"/>
        <v>-52</v>
      </c>
      <c r="AN35" s="15">
        <f t="shared" si="115"/>
        <v>4162</v>
      </c>
      <c r="AO35" s="1">
        <f t="shared" ref="AO35:AO37" si="116">SUM(AP35:AS35)</f>
        <v>0</v>
      </c>
      <c r="AP35" s="1">
        <f t="shared" ref="AP35:AS37" si="117">AB35-N35</f>
        <v>0</v>
      </c>
      <c r="AQ35" s="1">
        <f t="shared" si="117"/>
        <v>0</v>
      </c>
      <c r="AR35" s="1">
        <f t="shared" si="117"/>
        <v>0</v>
      </c>
      <c r="AS35" s="1">
        <f t="shared" si="117"/>
        <v>0</v>
      </c>
    </row>
    <row r="36" spans="1:45" s="9" customFormat="1" ht="30" customHeight="1" x14ac:dyDescent="0.25">
      <c r="A36" s="13"/>
      <c r="B36" s="13"/>
      <c r="C36" s="8" t="s">
        <v>15</v>
      </c>
      <c r="D36" s="16"/>
      <c r="E36" s="1">
        <f t="shared" si="106"/>
        <v>984</v>
      </c>
      <c r="F36" s="16"/>
      <c r="G36" s="1">
        <f t="shared" si="107"/>
        <v>984</v>
      </c>
      <c r="H36" s="1">
        <v>2</v>
      </c>
      <c r="I36" s="1">
        <v>4</v>
      </c>
      <c r="J36" s="1">
        <v>66</v>
      </c>
      <c r="K36" s="1">
        <v>912</v>
      </c>
      <c r="L36" s="16"/>
      <c r="M36" s="1">
        <f t="shared" si="108"/>
        <v>0</v>
      </c>
      <c r="N36" s="1">
        <v>0</v>
      </c>
      <c r="O36" s="1">
        <v>0</v>
      </c>
      <c r="P36" s="1">
        <v>0</v>
      </c>
      <c r="Q36" s="1">
        <v>0</v>
      </c>
      <c r="R36" s="16"/>
      <c r="S36" s="1">
        <f t="shared" si="109"/>
        <v>1229</v>
      </c>
      <c r="T36" s="16"/>
      <c r="U36" s="1">
        <f t="shared" si="110"/>
        <v>1229</v>
      </c>
      <c r="V36" s="1">
        <v>147</v>
      </c>
      <c r="W36" s="1">
        <v>29</v>
      </c>
      <c r="X36" s="1">
        <v>422</v>
      </c>
      <c r="Y36" s="1">
        <v>631</v>
      </c>
      <c r="Z36" s="16"/>
      <c r="AA36" s="1">
        <f t="shared" si="111"/>
        <v>0</v>
      </c>
      <c r="AB36" s="1">
        <v>0</v>
      </c>
      <c r="AC36" s="1">
        <v>0</v>
      </c>
      <c r="AD36" s="1">
        <v>0</v>
      </c>
      <c r="AE36" s="1">
        <v>0</v>
      </c>
      <c r="AF36" s="16"/>
      <c r="AG36" s="1">
        <f t="shared" si="112"/>
        <v>245</v>
      </c>
      <c r="AH36" s="16"/>
      <c r="AI36" s="1">
        <f t="shared" si="114"/>
        <v>245</v>
      </c>
      <c r="AJ36" s="1">
        <f t="shared" si="115"/>
        <v>145</v>
      </c>
      <c r="AK36" s="1">
        <f t="shared" si="115"/>
        <v>25</v>
      </c>
      <c r="AL36" s="1">
        <f t="shared" si="115"/>
        <v>356</v>
      </c>
      <c r="AM36" s="1">
        <f t="shared" si="115"/>
        <v>-281</v>
      </c>
      <c r="AN36" s="16"/>
      <c r="AO36" s="1">
        <f t="shared" si="116"/>
        <v>0</v>
      </c>
      <c r="AP36" s="1">
        <f t="shared" si="117"/>
        <v>0</v>
      </c>
      <c r="AQ36" s="1">
        <f t="shared" si="117"/>
        <v>0</v>
      </c>
      <c r="AR36" s="1">
        <f t="shared" si="117"/>
        <v>0</v>
      </c>
      <c r="AS36" s="1">
        <f t="shared" si="117"/>
        <v>0</v>
      </c>
    </row>
    <row r="37" spans="1:45" s="9" customFormat="1" ht="30" customHeight="1" x14ac:dyDescent="0.25">
      <c r="A37" s="13"/>
      <c r="B37" s="13"/>
      <c r="C37" s="8" t="s">
        <v>25</v>
      </c>
      <c r="D37" s="17"/>
      <c r="E37" s="1">
        <f t="shared" si="106"/>
        <v>244548</v>
      </c>
      <c r="F37" s="17"/>
      <c r="G37" s="1">
        <f t="shared" si="107"/>
        <v>37644</v>
      </c>
      <c r="H37" s="1">
        <v>0</v>
      </c>
      <c r="I37" s="1">
        <v>9</v>
      </c>
      <c r="J37" s="1">
        <v>885</v>
      </c>
      <c r="K37" s="1">
        <v>36750</v>
      </c>
      <c r="L37" s="17"/>
      <c r="M37" s="1">
        <f t="shared" si="108"/>
        <v>206904</v>
      </c>
      <c r="N37" s="1">
        <v>0</v>
      </c>
      <c r="O37" s="1">
        <v>0</v>
      </c>
      <c r="P37" s="1">
        <v>32</v>
      </c>
      <c r="Q37" s="1">
        <v>206872</v>
      </c>
      <c r="R37" s="17"/>
      <c r="S37" s="1">
        <f t="shared" si="109"/>
        <v>256241</v>
      </c>
      <c r="T37" s="17"/>
      <c r="U37" s="1">
        <f t="shared" si="110"/>
        <v>45175</v>
      </c>
      <c r="V37" s="1">
        <v>798</v>
      </c>
      <c r="W37" s="1">
        <v>269</v>
      </c>
      <c r="X37" s="1">
        <v>7704</v>
      </c>
      <c r="Y37" s="1">
        <v>36404</v>
      </c>
      <c r="Z37" s="17"/>
      <c r="AA37" s="1">
        <f t="shared" si="111"/>
        <v>211066</v>
      </c>
      <c r="AB37" s="1">
        <v>0</v>
      </c>
      <c r="AC37" s="1">
        <v>0</v>
      </c>
      <c r="AD37" s="1">
        <v>33</v>
      </c>
      <c r="AE37" s="1">
        <v>211033</v>
      </c>
      <c r="AF37" s="17"/>
      <c r="AG37" s="1">
        <f t="shared" si="112"/>
        <v>11693</v>
      </c>
      <c r="AH37" s="17"/>
      <c r="AI37" s="1">
        <f t="shared" si="114"/>
        <v>7531</v>
      </c>
      <c r="AJ37" s="1">
        <f t="shared" si="115"/>
        <v>798</v>
      </c>
      <c r="AK37" s="1">
        <f t="shared" si="115"/>
        <v>260</v>
      </c>
      <c r="AL37" s="1">
        <f t="shared" si="115"/>
        <v>6819</v>
      </c>
      <c r="AM37" s="1">
        <f t="shared" si="115"/>
        <v>-346</v>
      </c>
      <c r="AN37" s="17"/>
      <c r="AO37" s="1">
        <f t="shared" si="116"/>
        <v>4162</v>
      </c>
      <c r="AP37" s="1">
        <f t="shared" si="117"/>
        <v>0</v>
      </c>
      <c r="AQ37" s="1">
        <f t="shared" si="117"/>
        <v>0</v>
      </c>
      <c r="AR37" s="1">
        <f t="shared" si="117"/>
        <v>1</v>
      </c>
      <c r="AS37" s="1">
        <f t="shared" si="117"/>
        <v>4161</v>
      </c>
    </row>
    <row r="38" spans="1:45" s="9" customFormat="1" ht="30" customHeight="1" x14ac:dyDescent="0.25">
      <c r="A38" s="14"/>
      <c r="B38" s="14"/>
      <c r="C38" s="8" t="s">
        <v>24</v>
      </c>
      <c r="D38" s="1">
        <f t="shared" ref="D38:Q38" si="118">SUM(D35:D37)</f>
        <v>216371</v>
      </c>
      <c r="E38" s="1">
        <f t="shared" si="118"/>
        <v>245849</v>
      </c>
      <c r="F38" s="1">
        <f t="shared" si="118"/>
        <v>9467</v>
      </c>
      <c r="G38" s="1">
        <f t="shared" si="118"/>
        <v>38945</v>
      </c>
      <c r="H38" s="1">
        <f t="shared" si="118"/>
        <v>25</v>
      </c>
      <c r="I38" s="1">
        <f t="shared" si="118"/>
        <v>13</v>
      </c>
      <c r="J38" s="1">
        <f t="shared" si="118"/>
        <v>972</v>
      </c>
      <c r="K38" s="1">
        <f t="shared" si="118"/>
        <v>37935</v>
      </c>
      <c r="L38" s="1">
        <f t="shared" si="118"/>
        <v>206904</v>
      </c>
      <c r="M38" s="1">
        <f t="shared" si="118"/>
        <v>206904</v>
      </c>
      <c r="N38" s="1">
        <f t="shared" si="118"/>
        <v>0</v>
      </c>
      <c r="O38" s="1">
        <f t="shared" si="118"/>
        <v>0</v>
      </c>
      <c r="P38" s="1">
        <f t="shared" si="118"/>
        <v>32</v>
      </c>
      <c r="Q38" s="1">
        <f t="shared" si="118"/>
        <v>206872</v>
      </c>
      <c r="R38" s="1">
        <f t="shared" ref="R38:AS38" si="119">SUM(R35:R37)</f>
        <v>221164</v>
      </c>
      <c r="S38" s="1">
        <f t="shared" si="119"/>
        <v>257801</v>
      </c>
      <c r="T38" s="1">
        <f t="shared" si="119"/>
        <v>10098</v>
      </c>
      <c r="U38" s="1">
        <f t="shared" si="119"/>
        <v>46735</v>
      </c>
      <c r="V38" s="1">
        <f t="shared" si="119"/>
        <v>966</v>
      </c>
      <c r="W38" s="1">
        <f t="shared" si="119"/>
        <v>302</v>
      </c>
      <c r="X38" s="1">
        <f t="shared" si="119"/>
        <v>8211</v>
      </c>
      <c r="Y38" s="1">
        <f t="shared" si="119"/>
        <v>37256</v>
      </c>
      <c r="Z38" s="1">
        <f t="shared" si="119"/>
        <v>211066</v>
      </c>
      <c r="AA38" s="1">
        <f t="shared" si="119"/>
        <v>211066</v>
      </c>
      <c r="AB38" s="1">
        <f t="shared" si="119"/>
        <v>0</v>
      </c>
      <c r="AC38" s="1">
        <f t="shared" si="119"/>
        <v>0</v>
      </c>
      <c r="AD38" s="1">
        <f t="shared" si="119"/>
        <v>33</v>
      </c>
      <c r="AE38" s="1">
        <f t="shared" si="119"/>
        <v>211033</v>
      </c>
      <c r="AF38" s="1">
        <f t="shared" si="119"/>
        <v>4793</v>
      </c>
      <c r="AG38" s="1">
        <f t="shared" si="119"/>
        <v>11952</v>
      </c>
      <c r="AH38" s="1">
        <f t="shared" si="119"/>
        <v>631</v>
      </c>
      <c r="AI38" s="1">
        <f t="shared" si="119"/>
        <v>7790</v>
      </c>
      <c r="AJ38" s="1">
        <f t="shared" si="119"/>
        <v>941</v>
      </c>
      <c r="AK38" s="1">
        <f t="shared" si="119"/>
        <v>289</v>
      </c>
      <c r="AL38" s="1">
        <f t="shared" si="119"/>
        <v>7239</v>
      </c>
      <c r="AM38" s="1">
        <f t="shared" si="119"/>
        <v>-679</v>
      </c>
      <c r="AN38" s="1">
        <f t="shared" si="119"/>
        <v>4162</v>
      </c>
      <c r="AO38" s="1">
        <f t="shared" si="119"/>
        <v>4162</v>
      </c>
      <c r="AP38" s="1">
        <f t="shared" si="119"/>
        <v>0</v>
      </c>
      <c r="AQ38" s="1">
        <f t="shared" si="119"/>
        <v>0</v>
      </c>
      <c r="AR38" s="1">
        <f t="shared" si="119"/>
        <v>1</v>
      </c>
      <c r="AS38" s="1">
        <f t="shared" si="119"/>
        <v>4161</v>
      </c>
    </row>
    <row r="39" spans="1:45" s="9" customFormat="1" ht="30" customHeight="1" x14ac:dyDescent="0.25">
      <c r="A39" s="12">
        <v>9</v>
      </c>
      <c r="B39" s="12" t="s">
        <v>11</v>
      </c>
      <c r="C39" s="8" t="s">
        <v>14</v>
      </c>
      <c r="D39" s="15">
        <f t="shared" ref="D39" si="120">F39+L39</f>
        <v>212872</v>
      </c>
      <c r="E39" s="1">
        <f t="shared" ref="E39:E41" si="121">G39+M39</f>
        <v>30</v>
      </c>
      <c r="F39" s="15">
        <v>4484</v>
      </c>
      <c r="G39" s="1">
        <f t="shared" ref="G39:G41" si="122">SUM(H39:K39)</f>
        <v>30</v>
      </c>
      <c r="H39" s="1">
        <v>7</v>
      </c>
      <c r="I39" s="1">
        <v>0</v>
      </c>
      <c r="J39" s="1">
        <v>18</v>
      </c>
      <c r="K39" s="1">
        <v>5</v>
      </c>
      <c r="L39" s="15">
        <v>208388</v>
      </c>
      <c r="M39" s="1">
        <f t="shared" ref="M39:M41" si="123">SUM(N39:Q39)</f>
        <v>0</v>
      </c>
      <c r="N39" s="1">
        <v>0</v>
      </c>
      <c r="O39" s="1">
        <v>0</v>
      </c>
      <c r="P39" s="1">
        <v>0</v>
      </c>
      <c r="Q39" s="1">
        <v>0</v>
      </c>
      <c r="R39" s="15">
        <f t="shared" ref="R39:S41" si="124">T39+Z39</f>
        <v>211793</v>
      </c>
      <c r="S39" s="1">
        <f t="shared" si="124"/>
        <v>30</v>
      </c>
      <c r="T39" s="15">
        <v>5053</v>
      </c>
      <c r="U39" s="1">
        <f t="shared" ref="U39:U41" si="125">SUM(V39:Y39)</f>
        <v>30</v>
      </c>
      <c r="V39" s="1">
        <v>7</v>
      </c>
      <c r="W39" s="1">
        <v>0</v>
      </c>
      <c r="X39" s="1">
        <v>18</v>
      </c>
      <c r="Y39" s="1">
        <v>5</v>
      </c>
      <c r="Z39" s="15">
        <v>206740</v>
      </c>
      <c r="AA39" s="1">
        <f t="shared" ref="AA39:AA41" si="126">SUM(AB39:AE39)</f>
        <v>0</v>
      </c>
      <c r="AB39" s="1">
        <v>0</v>
      </c>
      <c r="AC39" s="1">
        <v>0</v>
      </c>
      <c r="AD39" s="1">
        <v>0</v>
      </c>
      <c r="AE39" s="1">
        <v>0</v>
      </c>
      <c r="AF39" s="15">
        <f t="shared" ref="AF39:AG41" si="127">AH39+AN39</f>
        <v>-1079</v>
      </c>
      <c r="AG39" s="1">
        <f t="shared" si="127"/>
        <v>0</v>
      </c>
      <c r="AH39" s="15">
        <f t="shared" ref="AH39" si="128">T39-F39</f>
        <v>569</v>
      </c>
      <c r="AI39" s="1">
        <f t="shared" ref="AI39:AI41" si="129">SUM(AJ39:AM39)</f>
        <v>0</v>
      </c>
      <c r="AJ39" s="1">
        <f t="shared" ref="AJ39:AN41" si="130">V39-H39</f>
        <v>0</v>
      </c>
      <c r="AK39" s="1">
        <f t="shared" si="130"/>
        <v>0</v>
      </c>
      <c r="AL39" s="1">
        <f t="shared" si="130"/>
        <v>0</v>
      </c>
      <c r="AM39" s="1">
        <f t="shared" si="130"/>
        <v>0</v>
      </c>
      <c r="AN39" s="15">
        <f t="shared" si="130"/>
        <v>-1648</v>
      </c>
      <c r="AO39" s="1">
        <f t="shared" ref="AO39:AO41" si="131">SUM(AP39:AS39)</f>
        <v>0</v>
      </c>
      <c r="AP39" s="1">
        <f t="shared" ref="AP39:AS41" si="132">AB39-N39</f>
        <v>0</v>
      </c>
      <c r="AQ39" s="1">
        <f t="shared" si="132"/>
        <v>0</v>
      </c>
      <c r="AR39" s="1">
        <f t="shared" si="132"/>
        <v>0</v>
      </c>
      <c r="AS39" s="1">
        <f t="shared" si="132"/>
        <v>0</v>
      </c>
    </row>
    <row r="40" spans="1:45" s="9" customFormat="1" ht="30" customHeight="1" x14ac:dyDescent="0.25">
      <c r="A40" s="13"/>
      <c r="B40" s="13"/>
      <c r="C40" s="8" t="s">
        <v>15</v>
      </c>
      <c r="D40" s="16"/>
      <c r="E40" s="1">
        <f t="shared" si="121"/>
        <v>426</v>
      </c>
      <c r="F40" s="16"/>
      <c r="G40" s="1">
        <f t="shared" si="122"/>
        <v>426</v>
      </c>
      <c r="H40" s="1">
        <v>5</v>
      </c>
      <c r="I40" s="1">
        <v>12</v>
      </c>
      <c r="J40" s="1">
        <v>163</v>
      </c>
      <c r="K40" s="1">
        <v>246</v>
      </c>
      <c r="L40" s="16"/>
      <c r="M40" s="1">
        <f t="shared" si="123"/>
        <v>0</v>
      </c>
      <c r="N40" s="1">
        <v>0</v>
      </c>
      <c r="O40" s="1">
        <v>0</v>
      </c>
      <c r="P40" s="1">
        <v>0</v>
      </c>
      <c r="Q40" s="1">
        <v>0</v>
      </c>
      <c r="R40" s="16"/>
      <c r="S40" s="1">
        <f t="shared" si="124"/>
        <v>442</v>
      </c>
      <c r="T40" s="16"/>
      <c r="U40" s="1">
        <f t="shared" si="125"/>
        <v>442</v>
      </c>
      <c r="V40" s="1">
        <v>5</v>
      </c>
      <c r="W40" s="1">
        <v>19</v>
      </c>
      <c r="X40" s="1">
        <v>179</v>
      </c>
      <c r="Y40" s="1">
        <v>239</v>
      </c>
      <c r="Z40" s="16"/>
      <c r="AA40" s="1">
        <f t="shared" si="126"/>
        <v>0</v>
      </c>
      <c r="AB40" s="1">
        <v>0</v>
      </c>
      <c r="AC40" s="1">
        <v>0</v>
      </c>
      <c r="AD40" s="1">
        <v>0</v>
      </c>
      <c r="AE40" s="1">
        <v>0</v>
      </c>
      <c r="AF40" s="16"/>
      <c r="AG40" s="1">
        <f t="shared" si="127"/>
        <v>16</v>
      </c>
      <c r="AH40" s="16"/>
      <c r="AI40" s="1">
        <f t="shared" si="129"/>
        <v>16</v>
      </c>
      <c r="AJ40" s="1">
        <f t="shared" si="130"/>
        <v>0</v>
      </c>
      <c r="AK40" s="1">
        <f t="shared" si="130"/>
        <v>7</v>
      </c>
      <c r="AL40" s="1">
        <f t="shared" si="130"/>
        <v>16</v>
      </c>
      <c r="AM40" s="1">
        <f t="shared" si="130"/>
        <v>-7</v>
      </c>
      <c r="AN40" s="16"/>
      <c r="AO40" s="1">
        <f t="shared" si="131"/>
        <v>0</v>
      </c>
      <c r="AP40" s="1">
        <f t="shared" si="132"/>
        <v>0</v>
      </c>
      <c r="AQ40" s="1">
        <f t="shared" si="132"/>
        <v>0</v>
      </c>
      <c r="AR40" s="1">
        <f t="shared" si="132"/>
        <v>0</v>
      </c>
      <c r="AS40" s="1">
        <f t="shared" si="132"/>
        <v>0</v>
      </c>
    </row>
    <row r="41" spans="1:45" s="9" customFormat="1" ht="30" customHeight="1" x14ac:dyDescent="0.25">
      <c r="A41" s="13"/>
      <c r="B41" s="13"/>
      <c r="C41" s="8" t="s">
        <v>25</v>
      </c>
      <c r="D41" s="17"/>
      <c r="E41" s="1">
        <f t="shared" si="121"/>
        <v>230546</v>
      </c>
      <c r="F41" s="17"/>
      <c r="G41" s="1">
        <f t="shared" si="122"/>
        <v>17206</v>
      </c>
      <c r="H41" s="1">
        <v>0</v>
      </c>
      <c r="I41" s="1">
        <v>12</v>
      </c>
      <c r="J41" s="1">
        <v>513</v>
      </c>
      <c r="K41" s="1">
        <v>16681</v>
      </c>
      <c r="L41" s="17"/>
      <c r="M41" s="1">
        <f t="shared" si="123"/>
        <v>213340</v>
      </c>
      <c r="N41" s="1">
        <v>0</v>
      </c>
      <c r="O41" s="1">
        <v>0</v>
      </c>
      <c r="P41" s="1">
        <v>0</v>
      </c>
      <c r="Q41" s="1">
        <v>213340</v>
      </c>
      <c r="R41" s="17"/>
      <c r="S41" s="1">
        <f t="shared" si="124"/>
        <v>230656</v>
      </c>
      <c r="T41" s="17"/>
      <c r="U41" s="1">
        <f t="shared" si="125"/>
        <v>17726</v>
      </c>
      <c r="V41" s="1">
        <v>0</v>
      </c>
      <c r="W41" s="1">
        <v>23</v>
      </c>
      <c r="X41" s="1">
        <v>561</v>
      </c>
      <c r="Y41" s="1">
        <v>17142</v>
      </c>
      <c r="Z41" s="17"/>
      <c r="AA41" s="1">
        <f t="shared" si="126"/>
        <v>212930</v>
      </c>
      <c r="AB41" s="1">
        <v>0</v>
      </c>
      <c r="AC41" s="1">
        <v>0</v>
      </c>
      <c r="AD41" s="1">
        <v>0</v>
      </c>
      <c r="AE41" s="1">
        <v>212930</v>
      </c>
      <c r="AF41" s="17"/>
      <c r="AG41" s="1">
        <f t="shared" si="127"/>
        <v>110</v>
      </c>
      <c r="AH41" s="17"/>
      <c r="AI41" s="1">
        <f t="shared" si="129"/>
        <v>520</v>
      </c>
      <c r="AJ41" s="1">
        <f t="shared" si="130"/>
        <v>0</v>
      </c>
      <c r="AK41" s="1">
        <f t="shared" si="130"/>
        <v>11</v>
      </c>
      <c r="AL41" s="1">
        <f t="shared" si="130"/>
        <v>48</v>
      </c>
      <c r="AM41" s="1">
        <f t="shared" si="130"/>
        <v>461</v>
      </c>
      <c r="AN41" s="17"/>
      <c r="AO41" s="1">
        <f t="shared" si="131"/>
        <v>-410</v>
      </c>
      <c r="AP41" s="1">
        <f t="shared" si="132"/>
        <v>0</v>
      </c>
      <c r="AQ41" s="1">
        <f t="shared" si="132"/>
        <v>0</v>
      </c>
      <c r="AR41" s="1">
        <f t="shared" si="132"/>
        <v>0</v>
      </c>
      <c r="AS41" s="1">
        <f t="shared" si="132"/>
        <v>-410</v>
      </c>
    </row>
    <row r="42" spans="1:45" s="9" customFormat="1" ht="30" customHeight="1" x14ac:dyDescent="0.25">
      <c r="A42" s="14"/>
      <c r="B42" s="14"/>
      <c r="C42" s="8" t="s">
        <v>24</v>
      </c>
      <c r="D42" s="1">
        <f t="shared" ref="D42:Q42" si="133">SUM(D39:D41)</f>
        <v>212872</v>
      </c>
      <c r="E42" s="1">
        <f t="shared" si="133"/>
        <v>231002</v>
      </c>
      <c r="F42" s="1">
        <f t="shared" si="133"/>
        <v>4484</v>
      </c>
      <c r="G42" s="1">
        <f t="shared" si="133"/>
        <v>17662</v>
      </c>
      <c r="H42" s="1">
        <f t="shared" si="133"/>
        <v>12</v>
      </c>
      <c r="I42" s="1">
        <f t="shared" si="133"/>
        <v>24</v>
      </c>
      <c r="J42" s="1">
        <f t="shared" si="133"/>
        <v>694</v>
      </c>
      <c r="K42" s="1">
        <f t="shared" si="133"/>
        <v>16932</v>
      </c>
      <c r="L42" s="1">
        <f t="shared" si="133"/>
        <v>208388</v>
      </c>
      <c r="M42" s="1">
        <f t="shared" si="133"/>
        <v>213340</v>
      </c>
      <c r="N42" s="1">
        <f t="shared" si="133"/>
        <v>0</v>
      </c>
      <c r="O42" s="1">
        <f t="shared" si="133"/>
        <v>0</v>
      </c>
      <c r="P42" s="1">
        <f t="shared" si="133"/>
        <v>0</v>
      </c>
      <c r="Q42" s="1">
        <f t="shared" si="133"/>
        <v>213340</v>
      </c>
      <c r="R42" s="1">
        <f t="shared" ref="R42:AS42" si="134">SUM(R39:R41)</f>
        <v>211793</v>
      </c>
      <c r="S42" s="1">
        <f t="shared" si="134"/>
        <v>231128</v>
      </c>
      <c r="T42" s="1">
        <f t="shared" si="134"/>
        <v>5053</v>
      </c>
      <c r="U42" s="1">
        <f t="shared" si="134"/>
        <v>18198</v>
      </c>
      <c r="V42" s="1">
        <f t="shared" si="134"/>
        <v>12</v>
      </c>
      <c r="W42" s="1">
        <f t="shared" si="134"/>
        <v>42</v>
      </c>
      <c r="X42" s="1">
        <f t="shared" si="134"/>
        <v>758</v>
      </c>
      <c r="Y42" s="1">
        <f t="shared" si="134"/>
        <v>17386</v>
      </c>
      <c r="Z42" s="1">
        <f t="shared" si="134"/>
        <v>206740</v>
      </c>
      <c r="AA42" s="1">
        <f t="shared" si="134"/>
        <v>212930</v>
      </c>
      <c r="AB42" s="1">
        <f t="shared" si="134"/>
        <v>0</v>
      </c>
      <c r="AC42" s="1">
        <f t="shared" si="134"/>
        <v>0</v>
      </c>
      <c r="AD42" s="1">
        <f t="shared" si="134"/>
        <v>0</v>
      </c>
      <c r="AE42" s="1">
        <f t="shared" si="134"/>
        <v>212930</v>
      </c>
      <c r="AF42" s="1">
        <f t="shared" si="134"/>
        <v>-1079</v>
      </c>
      <c r="AG42" s="1">
        <f t="shared" si="134"/>
        <v>126</v>
      </c>
      <c r="AH42" s="1">
        <f t="shared" si="134"/>
        <v>569</v>
      </c>
      <c r="AI42" s="1">
        <f t="shared" si="134"/>
        <v>536</v>
      </c>
      <c r="AJ42" s="1">
        <f t="shared" si="134"/>
        <v>0</v>
      </c>
      <c r="AK42" s="1">
        <f t="shared" si="134"/>
        <v>18</v>
      </c>
      <c r="AL42" s="1">
        <f t="shared" si="134"/>
        <v>64</v>
      </c>
      <c r="AM42" s="1">
        <f t="shared" si="134"/>
        <v>454</v>
      </c>
      <c r="AN42" s="1">
        <f t="shared" si="134"/>
        <v>-1648</v>
      </c>
      <c r="AO42" s="1">
        <f t="shared" si="134"/>
        <v>-410</v>
      </c>
      <c r="AP42" s="1">
        <f t="shared" si="134"/>
        <v>0</v>
      </c>
      <c r="AQ42" s="1">
        <f t="shared" si="134"/>
        <v>0</v>
      </c>
      <c r="AR42" s="1">
        <f t="shared" si="134"/>
        <v>0</v>
      </c>
      <c r="AS42" s="1">
        <f t="shared" si="134"/>
        <v>-410</v>
      </c>
    </row>
    <row r="43" spans="1:45" s="9" customFormat="1" ht="30" customHeight="1" x14ac:dyDescent="0.25">
      <c r="A43" s="12">
        <v>10</v>
      </c>
      <c r="B43" s="12" t="s">
        <v>12</v>
      </c>
      <c r="C43" s="8" t="s">
        <v>14</v>
      </c>
      <c r="D43" s="15">
        <f t="shared" ref="D43" si="135">F43+L43</f>
        <v>309946</v>
      </c>
      <c r="E43" s="1">
        <f>G43+M43</f>
        <v>54</v>
      </c>
      <c r="F43" s="15">
        <v>9132</v>
      </c>
      <c r="G43" s="1">
        <f t="shared" ref="G43:G45" si="136">SUM(H43:K43)</f>
        <v>54</v>
      </c>
      <c r="H43" s="1">
        <v>40</v>
      </c>
      <c r="I43" s="1">
        <v>10</v>
      </c>
      <c r="J43" s="1">
        <v>4</v>
      </c>
      <c r="K43" s="1">
        <v>0</v>
      </c>
      <c r="L43" s="15">
        <v>300814</v>
      </c>
      <c r="M43" s="1">
        <f t="shared" ref="M43:M45" si="137">SUM(N43:Q43)</f>
        <v>0</v>
      </c>
      <c r="N43" s="1">
        <v>0</v>
      </c>
      <c r="O43" s="1">
        <v>0</v>
      </c>
      <c r="P43" s="1">
        <v>0</v>
      </c>
      <c r="Q43" s="1">
        <v>0</v>
      </c>
      <c r="R43" s="15">
        <f t="shared" ref="R43" si="138">T43+Z43</f>
        <v>316871</v>
      </c>
      <c r="S43" s="1">
        <f>U43+AA43</f>
        <v>54</v>
      </c>
      <c r="T43" s="15">
        <v>8458</v>
      </c>
      <c r="U43" s="1">
        <f t="shared" ref="U43:U45" si="139">SUM(V43:Y43)</f>
        <v>54</v>
      </c>
      <c r="V43" s="1">
        <v>40</v>
      </c>
      <c r="W43" s="1">
        <v>10</v>
      </c>
      <c r="X43" s="1">
        <v>4</v>
      </c>
      <c r="Y43" s="1">
        <v>0</v>
      </c>
      <c r="Z43" s="15">
        <v>308413</v>
      </c>
      <c r="AA43" s="1">
        <f t="shared" ref="AA43:AA45" si="140">SUM(AB43:AE43)</f>
        <v>0</v>
      </c>
      <c r="AB43" s="1">
        <v>0</v>
      </c>
      <c r="AC43" s="1">
        <v>0</v>
      </c>
      <c r="AD43" s="1">
        <v>0</v>
      </c>
      <c r="AE43" s="1">
        <v>0</v>
      </c>
      <c r="AF43" s="15">
        <f t="shared" ref="AF43" si="141">AH43+AN43</f>
        <v>6925</v>
      </c>
      <c r="AG43" s="1">
        <f t="shared" ref="AG43:AG45" si="142">AI43+AO43</f>
        <v>0</v>
      </c>
      <c r="AH43" s="15">
        <f t="shared" ref="AH43" si="143">T43-F43</f>
        <v>-674</v>
      </c>
      <c r="AI43" s="1">
        <f t="shared" ref="AI43:AI45" si="144">SUM(AJ43:AM43)</f>
        <v>0</v>
      </c>
      <c r="AJ43" s="1">
        <f t="shared" ref="AJ43:AJ45" si="145">V43-H43</f>
        <v>0</v>
      </c>
      <c r="AK43" s="1">
        <f t="shared" ref="AK43:AK45" si="146">W43-I43</f>
        <v>0</v>
      </c>
      <c r="AL43" s="1">
        <f t="shared" ref="AL43:AL45" si="147">X43-J43</f>
        <v>0</v>
      </c>
      <c r="AM43" s="1">
        <f t="shared" ref="AM43:AM45" si="148">Y43-K43</f>
        <v>0</v>
      </c>
      <c r="AN43" s="15">
        <f t="shared" ref="AN43" si="149">Z43-L43</f>
        <v>7599</v>
      </c>
      <c r="AO43" s="1">
        <f t="shared" ref="AO43:AO45" si="150">SUM(AP43:AS43)</f>
        <v>0</v>
      </c>
      <c r="AP43" s="1">
        <f t="shared" ref="AP43:AP45" si="151">AB43-N43</f>
        <v>0</v>
      </c>
      <c r="AQ43" s="1">
        <f t="shared" ref="AQ43:AQ45" si="152">AC43-O43</f>
        <v>0</v>
      </c>
      <c r="AR43" s="1">
        <f t="shared" ref="AR43:AR45" si="153">AD43-P43</f>
        <v>0</v>
      </c>
      <c r="AS43" s="1">
        <f t="shared" ref="AS43:AS45" si="154">AE43-Q43</f>
        <v>0</v>
      </c>
    </row>
    <row r="44" spans="1:45" s="9" customFormat="1" ht="30" customHeight="1" x14ac:dyDescent="0.25">
      <c r="A44" s="13"/>
      <c r="B44" s="13"/>
      <c r="C44" s="8" t="s">
        <v>15</v>
      </c>
      <c r="D44" s="16"/>
      <c r="E44" s="1">
        <f t="shared" ref="E44:E45" si="155">G44+M44</f>
        <v>542</v>
      </c>
      <c r="F44" s="16"/>
      <c r="G44" s="1">
        <f t="shared" si="136"/>
        <v>542</v>
      </c>
      <c r="H44" s="1">
        <v>20</v>
      </c>
      <c r="I44" s="1">
        <v>23</v>
      </c>
      <c r="J44" s="1">
        <v>499</v>
      </c>
      <c r="K44" s="1">
        <v>0</v>
      </c>
      <c r="L44" s="16"/>
      <c r="M44" s="1">
        <f t="shared" si="137"/>
        <v>0</v>
      </c>
      <c r="N44" s="1">
        <v>0</v>
      </c>
      <c r="O44" s="1">
        <v>0</v>
      </c>
      <c r="P44" s="1">
        <v>0</v>
      </c>
      <c r="Q44" s="1">
        <v>0</v>
      </c>
      <c r="R44" s="16"/>
      <c r="S44" s="1">
        <f t="shared" ref="S44:S45" si="156">U44+AA44</f>
        <v>572</v>
      </c>
      <c r="T44" s="16"/>
      <c r="U44" s="1">
        <f t="shared" si="139"/>
        <v>572</v>
      </c>
      <c r="V44" s="1">
        <v>20</v>
      </c>
      <c r="W44" s="1">
        <v>23</v>
      </c>
      <c r="X44" s="1">
        <v>529</v>
      </c>
      <c r="Y44" s="1">
        <v>0</v>
      </c>
      <c r="Z44" s="16"/>
      <c r="AA44" s="1">
        <f t="shared" si="140"/>
        <v>0</v>
      </c>
      <c r="AB44" s="1">
        <v>0</v>
      </c>
      <c r="AC44" s="1">
        <v>0</v>
      </c>
      <c r="AD44" s="1">
        <v>0</v>
      </c>
      <c r="AE44" s="1">
        <v>0</v>
      </c>
      <c r="AF44" s="16"/>
      <c r="AG44" s="1">
        <f t="shared" si="142"/>
        <v>30</v>
      </c>
      <c r="AH44" s="16"/>
      <c r="AI44" s="1">
        <f t="shared" si="144"/>
        <v>30</v>
      </c>
      <c r="AJ44" s="1">
        <f t="shared" si="145"/>
        <v>0</v>
      </c>
      <c r="AK44" s="1">
        <f t="shared" si="146"/>
        <v>0</v>
      </c>
      <c r="AL44" s="1">
        <f t="shared" si="147"/>
        <v>30</v>
      </c>
      <c r="AM44" s="1">
        <f t="shared" si="148"/>
        <v>0</v>
      </c>
      <c r="AN44" s="16"/>
      <c r="AO44" s="1">
        <f t="shared" si="150"/>
        <v>0</v>
      </c>
      <c r="AP44" s="1">
        <f t="shared" si="151"/>
        <v>0</v>
      </c>
      <c r="AQ44" s="1">
        <f t="shared" si="152"/>
        <v>0</v>
      </c>
      <c r="AR44" s="1">
        <f t="shared" si="153"/>
        <v>0</v>
      </c>
      <c r="AS44" s="1">
        <f t="shared" si="154"/>
        <v>0</v>
      </c>
    </row>
    <row r="45" spans="1:45" s="9" customFormat="1" ht="30" customHeight="1" x14ac:dyDescent="0.25">
      <c r="A45" s="13"/>
      <c r="B45" s="13"/>
      <c r="C45" s="8" t="s">
        <v>25</v>
      </c>
      <c r="D45" s="17"/>
      <c r="E45" s="1">
        <f t="shared" si="155"/>
        <v>372870</v>
      </c>
      <c r="F45" s="17"/>
      <c r="G45" s="1">
        <f t="shared" si="136"/>
        <v>32016</v>
      </c>
      <c r="H45" s="1">
        <v>0</v>
      </c>
      <c r="I45" s="1">
        <v>0</v>
      </c>
      <c r="J45" s="1">
        <v>1965</v>
      </c>
      <c r="K45" s="1">
        <v>30051</v>
      </c>
      <c r="L45" s="17"/>
      <c r="M45" s="1">
        <f t="shared" si="137"/>
        <v>340854</v>
      </c>
      <c r="N45" s="1">
        <v>0</v>
      </c>
      <c r="O45" s="1">
        <v>0</v>
      </c>
      <c r="P45" s="1">
        <v>0</v>
      </c>
      <c r="Q45" s="1">
        <v>340854</v>
      </c>
      <c r="R45" s="17"/>
      <c r="S45" s="1">
        <f t="shared" si="156"/>
        <v>344616</v>
      </c>
      <c r="T45" s="17"/>
      <c r="U45" s="1">
        <f t="shared" si="139"/>
        <v>31986</v>
      </c>
      <c r="V45" s="1">
        <v>0</v>
      </c>
      <c r="W45" s="1">
        <v>0</v>
      </c>
      <c r="X45" s="1">
        <v>1985</v>
      </c>
      <c r="Y45" s="1">
        <v>30001</v>
      </c>
      <c r="Z45" s="17"/>
      <c r="AA45" s="1">
        <f t="shared" si="140"/>
        <v>312630</v>
      </c>
      <c r="AB45" s="1">
        <v>0</v>
      </c>
      <c r="AC45" s="1">
        <v>0</v>
      </c>
      <c r="AD45" s="1">
        <v>0</v>
      </c>
      <c r="AE45" s="1">
        <v>312630</v>
      </c>
      <c r="AF45" s="17"/>
      <c r="AG45" s="1">
        <f t="shared" si="142"/>
        <v>-28254</v>
      </c>
      <c r="AH45" s="17"/>
      <c r="AI45" s="1">
        <f t="shared" si="144"/>
        <v>-30</v>
      </c>
      <c r="AJ45" s="1">
        <f t="shared" si="145"/>
        <v>0</v>
      </c>
      <c r="AK45" s="1">
        <f t="shared" si="146"/>
        <v>0</v>
      </c>
      <c r="AL45" s="1">
        <f t="shared" si="147"/>
        <v>20</v>
      </c>
      <c r="AM45" s="1">
        <f t="shared" si="148"/>
        <v>-50</v>
      </c>
      <c r="AN45" s="17"/>
      <c r="AO45" s="1">
        <f t="shared" si="150"/>
        <v>-28224</v>
      </c>
      <c r="AP45" s="1">
        <f t="shared" si="151"/>
        <v>0</v>
      </c>
      <c r="AQ45" s="1">
        <f t="shared" si="152"/>
        <v>0</v>
      </c>
      <c r="AR45" s="1">
        <f t="shared" si="153"/>
        <v>0</v>
      </c>
      <c r="AS45" s="1">
        <f t="shared" si="154"/>
        <v>-28224</v>
      </c>
    </row>
    <row r="46" spans="1:45" s="9" customFormat="1" ht="30" customHeight="1" x14ac:dyDescent="0.25">
      <c r="A46" s="14"/>
      <c r="B46" s="14"/>
      <c r="C46" s="8" t="s">
        <v>24</v>
      </c>
      <c r="D46" s="1">
        <f t="shared" ref="D46:Q46" si="157">SUM(D43:D45)</f>
        <v>309946</v>
      </c>
      <c r="E46" s="1">
        <f t="shared" si="157"/>
        <v>373466</v>
      </c>
      <c r="F46" s="1">
        <f t="shared" si="157"/>
        <v>9132</v>
      </c>
      <c r="G46" s="1">
        <f t="shared" si="157"/>
        <v>32612</v>
      </c>
      <c r="H46" s="1">
        <f t="shared" si="157"/>
        <v>60</v>
      </c>
      <c r="I46" s="1">
        <f t="shared" si="157"/>
        <v>33</v>
      </c>
      <c r="J46" s="1">
        <f t="shared" si="157"/>
        <v>2468</v>
      </c>
      <c r="K46" s="1">
        <f t="shared" si="157"/>
        <v>30051</v>
      </c>
      <c r="L46" s="1">
        <f t="shared" si="157"/>
        <v>300814</v>
      </c>
      <c r="M46" s="1">
        <f t="shared" si="157"/>
        <v>340854</v>
      </c>
      <c r="N46" s="1">
        <f t="shared" si="157"/>
        <v>0</v>
      </c>
      <c r="O46" s="1">
        <f t="shared" si="157"/>
        <v>0</v>
      </c>
      <c r="P46" s="1">
        <f t="shared" si="157"/>
        <v>0</v>
      </c>
      <c r="Q46" s="1">
        <f t="shared" si="157"/>
        <v>340854</v>
      </c>
      <c r="R46" s="1">
        <f t="shared" ref="R46:AS46" si="158">SUM(R43:R45)</f>
        <v>316871</v>
      </c>
      <c r="S46" s="1">
        <f t="shared" si="158"/>
        <v>345242</v>
      </c>
      <c r="T46" s="1">
        <f t="shared" si="158"/>
        <v>8458</v>
      </c>
      <c r="U46" s="1">
        <f t="shared" si="158"/>
        <v>32612</v>
      </c>
      <c r="V46" s="1">
        <f t="shared" si="158"/>
        <v>60</v>
      </c>
      <c r="W46" s="1">
        <f t="shared" si="158"/>
        <v>33</v>
      </c>
      <c r="X46" s="1">
        <f t="shared" si="158"/>
        <v>2518</v>
      </c>
      <c r="Y46" s="1">
        <f t="shared" si="158"/>
        <v>30001</v>
      </c>
      <c r="Z46" s="1">
        <f t="shared" si="158"/>
        <v>308413</v>
      </c>
      <c r="AA46" s="1">
        <f t="shared" si="158"/>
        <v>312630</v>
      </c>
      <c r="AB46" s="1">
        <f t="shared" si="158"/>
        <v>0</v>
      </c>
      <c r="AC46" s="1">
        <f t="shared" si="158"/>
        <v>0</v>
      </c>
      <c r="AD46" s="1">
        <f t="shared" si="158"/>
        <v>0</v>
      </c>
      <c r="AE46" s="1">
        <f t="shared" si="158"/>
        <v>312630</v>
      </c>
      <c r="AF46" s="1">
        <f t="shared" si="158"/>
        <v>6925</v>
      </c>
      <c r="AG46" s="1">
        <f t="shared" si="158"/>
        <v>-28224</v>
      </c>
      <c r="AH46" s="1">
        <f t="shared" si="158"/>
        <v>-674</v>
      </c>
      <c r="AI46" s="1">
        <f t="shared" si="158"/>
        <v>0</v>
      </c>
      <c r="AJ46" s="1">
        <f t="shared" si="158"/>
        <v>0</v>
      </c>
      <c r="AK46" s="1">
        <f t="shared" si="158"/>
        <v>0</v>
      </c>
      <c r="AL46" s="1">
        <f t="shared" si="158"/>
        <v>50</v>
      </c>
      <c r="AM46" s="1">
        <f t="shared" si="158"/>
        <v>-50</v>
      </c>
      <c r="AN46" s="1">
        <f t="shared" si="158"/>
        <v>7599</v>
      </c>
      <c r="AO46" s="1">
        <f t="shared" si="158"/>
        <v>-28224</v>
      </c>
      <c r="AP46" s="1">
        <f t="shared" si="158"/>
        <v>0</v>
      </c>
      <c r="AQ46" s="1">
        <f t="shared" si="158"/>
        <v>0</v>
      </c>
      <c r="AR46" s="1">
        <f t="shared" si="158"/>
        <v>0</v>
      </c>
      <c r="AS46" s="1">
        <f t="shared" si="158"/>
        <v>-28224</v>
      </c>
    </row>
    <row r="47" spans="1:45" s="9" customFormat="1" ht="30" customHeight="1" x14ac:dyDescent="0.25">
      <c r="A47" s="12">
        <v>11</v>
      </c>
      <c r="B47" s="12" t="s">
        <v>13</v>
      </c>
      <c r="C47" s="8" t="s">
        <v>14</v>
      </c>
      <c r="D47" s="15">
        <f t="shared" ref="D47" si="159">F47+L47</f>
        <v>212756</v>
      </c>
      <c r="E47" s="1">
        <f t="shared" ref="E47:E49" si="160">G47+M47</f>
        <v>13</v>
      </c>
      <c r="F47" s="15">
        <v>9796</v>
      </c>
      <c r="G47" s="1">
        <f t="shared" ref="G47:G49" si="161">SUM(H47:K47)</f>
        <v>13</v>
      </c>
      <c r="H47" s="1">
        <v>10</v>
      </c>
      <c r="I47" s="1">
        <v>3</v>
      </c>
      <c r="J47" s="1">
        <v>0</v>
      </c>
      <c r="K47" s="1">
        <v>0</v>
      </c>
      <c r="L47" s="15">
        <v>202960</v>
      </c>
      <c r="M47" s="1">
        <f t="shared" ref="M47:M49" si="162">SUM(N47:Q47)</f>
        <v>0</v>
      </c>
      <c r="N47" s="1">
        <v>0</v>
      </c>
      <c r="O47" s="1">
        <v>0</v>
      </c>
      <c r="P47" s="1">
        <v>0</v>
      </c>
      <c r="Q47" s="1">
        <v>0</v>
      </c>
      <c r="R47" s="15">
        <f t="shared" ref="R47" si="163">T47+Z47</f>
        <v>213192</v>
      </c>
      <c r="S47" s="1">
        <f t="shared" ref="S47:S49" si="164">U47+AA47</f>
        <v>13</v>
      </c>
      <c r="T47" s="15">
        <v>9918</v>
      </c>
      <c r="U47" s="1">
        <f t="shared" ref="U47:U49" si="165">SUM(V47:Y47)</f>
        <v>13</v>
      </c>
      <c r="V47" s="1">
        <v>10</v>
      </c>
      <c r="W47" s="1">
        <v>3</v>
      </c>
      <c r="X47" s="1">
        <v>0</v>
      </c>
      <c r="Y47" s="1">
        <v>0</v>
      </c>
      <c r="Z47" s="15">
        <v>203274</v>
      </c>
      <c r="AA47" s="1">
        <f t="shared" ref="AA47:AA49" si="166">SUM(AB47:AE47)</f>
        <v>0</v>
      </c>
      <c r="AB47" s="1">
        <v>0</v>
      </c>
      <c r="AC47" s="1">
        <v>0</v>
      </c>
      <c r="AD47" s="1">
        <v>0</v>
      </c>
      <c r="AE47" s="1">
        <v>0</v>
      </c>
      <c r="AF47" s="15">
        <f t="shared" ref="AF47" si="167">AH47+AN47</f>
        <v>436</v>
      </c>
      <c r="AG47" s="1">
        <f t="shared" ref="AG47:AG49" si="168">AI47+AO47</f>
        <v>0</v>
      </c>
      <c r="AH47" s="15">
        <f t="shared" ref="AH47" si="169">T47-F47</f>
        <v>122</v>
      </c>
      <c r="AI47" s="1">
        <f t="shared" ref="AI47:AI49" si="170">SUM(AJ47:AM47)</f>
        <v>0</v>
      </c>
      <c r="AJ47" s="1">
        <f t="shared" ref="AJ47:AJ49" si="171">V47-H47</f>
        <v>0</v>
      </c>
      <c r="AK47" s="1">
        <f t="shared" ref="AK47:AK49" si="172">W47-I47</f>
        <v>0</v>
      </c>
      <c r="AL47" s="1">
        <f t="shared" ref="AL47:AL49" si="173">X47-J47</f>
        <v>0</v>
      </c>
      <c r="AM47" s="1">
        <f t="shared" ref="AM47:AM49" si="174">Y47-K47</f>
        <v>0</v>
      </c>
      <c r="AN47" s="15">
        <f t="shared" ref="AN47" si="175">Z47-L47</f>
        <v>314</v>
      </c>
      <c r="AO47" s="1">
        <f t="shared" ref="AO47:AO49" si="176">SUM(AP47:AS47)</f>
        <v>0</v>
      </c>
      <c r="AP47" s="1">
        <f t="shared" ref="AP47:AP49" si="177">AB47-N47</f>
        <v>0</v>
      </c>
      <c r="AQ47" s="1">
        <f t="shared" ref="AQ47:AQ49" si="178">AC47-O47</f>
        <v>0</v>
      </c>
      <c r="AR47" s="1">
        <f t="shared" ref="AR47:AR49" si="179">AD47-P47</f>
        <v>0</v>
      </c>
      <c r="AS47" s="1">
        <f t="shared" ref="AS47:AS49" si="180">AE47-Q47</f>
        <v>0</v>
      </c>
    </row>
    <row r="48" spans="1:45" s="9" customFormat="1" ht="30" customHeight="1" x14ac:dyDescent="0.25">
      <c r="A48" s="13"/>
      <c r="B48" s="13"/>
      <c r="C48" s="8" t="s">
        <v>15</v>
      </c>
      <c r="D48" s="16"/>
      <c r="E48" s="1">
        <f t="shared" si="160"/>
        <v>5183</v>
      </c>
      <c r="F48" s="16"/>
      <c r="G48" s="1">
        <f t="shared" si="161"/>
        <v>5183</v>
      </c>
      <c r="H48" s="1">
        <v>123</v>
      </c>
      <c r="I48" s="1">
        <v>49</v>
      </c>
      <c r="J48" s="1">
        <v>5011</v>
      </c>
      <c r="K48" s="1">
        <v>0</v>
      </c>
      <c r="L48" s="16"/>
      <c r="M48" s="1">
        <f t="shared" si="162"/>
        <v>0</v>
      </c>
      <c r="N48" s="1">
        <v>0</v>
      </c>
      <c r="O48" s="1">
        <v>0</v>
      </c>
      <c r="P48" s="1">
        <v>0</v>
      </c>
      <c r="Q48" s="1">
        <v>0</v>
      </c>
      <c r="R48" s="16"/>
      <c r="S48" s="1">
        <f t="shared" si="164"/>
        <v>5513</v>
      </c>
      <c r="T48" s="16"/>
      <c r="U48" s="1">
        <f t="shared" si="165"/>
        <v>5513</v>
      </c>
      <c r="V48" s="1">
        <v>123</v>
      </c>
      <c r="W48" s="1">
        <v>49</v>
      </c>
      <c r="X48" s="1">
        <v>5341</v>
      </c>
      <c r="Y48" s="1">
        <v>0</v>
      </c>
      <c r="Z48" s="16"/>
      <c r="AA48" s="1">
        <f t="shared" si="166"/>
        <v>0</v>
      </c>
      <c r="AB48" s="1">
        <v>0</v>
      </c>
      <c r="AC48" s="1">
        <v>0</v>
      </c>
      <c r="AD48" s="1">
        <v>0</v>
      </c>
      <c r="AE48" s="1">
        <v>0</v>
      </c>
      <c r="AF48" s="16"/>
      <c r="AG48" s="1">
        <f t="shared" si="168"/>
        <v>330</v>
      </c>
      <c r="AH48" s="16"/>
      <c r="AI48" s="1">
        <f t="shared" si="170"/>
        <v>330</v>
      </c>
      <c r="AJ48" s="1">
        <f t="shared" si="171"/>
        <v>0</v>
      </c>
      <c r="AK48" s="1">
        <f t="shared" si="172"/>
        <v>0</v>
      </c>
      <c r="AL48" s="1">
        <f t="shared" si="173"/>
        <v>330</v>
      </c>
      <c r="AM48" s="1">
        <f t="shared" si="174"/>
        <v>0</v>
      </c>
      <c r="AN48" s="16"/>
      <c r="AO48" s="1">
        <f t="shared" si="176"/>
        <v>0</v>
      </c>
      <c r="AP48" s="1">
        <f t="shared" si="177"/>
        <v>0</v>
      </c>
      <c r="AQ48" s="1">
        <f t="shared" si="178"/>
        <v>0</v>
      </c>
      <c r="AR48" s="1">
        <f t="shared" si="179"/>
        <v>0</v>
      </c>
      <c r="AS48" s="1">
        <f t="shared" si="180"/>
        <v>0</v>
      </c>
    </row>
    <row r="49" spans="1:45" s="9" customFormat="1" ht="30" customHeight="1" x14ac:dyDescent="0.25">
      <c r="A49" s="13"/>
      <c r="B49" s="13"/>
      <c r="C49" s="8" t="s">
        <v>25</v>
      </c>
      <c r="D49" s="17"/>
      <c r="E49" s="1">
        <f t="shared" si="160"/>
        <v>216890</v>
      </c>
      <c r="F49" s="17"/>
      <c r="G49" s="1">
        <f t="shared" si="161"/>
        <v>13930</v>
      </c>
      <c r="H49" s="1">
        <v>0</v>
      </c>
      <c r="I49" s="1">
        <v>0</v>
      </c>
      <c r="J49" s="1">
        <v>0</v>
      </c>
      <c r="K49" s="1">
        <v>13930</v>
      </c>
      <c r="L49" s="17"/>
      <c r="M49" s="1">
        <f t="shared" si="162"/>
        <v>202960</v>
      </c>
      <c r="N49" s="1">
        <v>0</v>
      </c>
      <c r="O49" s="1">
        <v>0</v>
      </c>
      <c r="P49" s="1">
        <v>420</v>
      </c>
      <c r="Q49" s="1">
        <v>202540</v>
      </c>
      <c r="R49" s="17"/>
      <c r="S49" s="1">
        <f t="shared" si="164"/>
        <v>218897</v>
      </c>
      <c r="T49" s="17"/>
      <c r="U49" s="1">
        <f t="shared" si="165"/>
        <v>14848</v>
      </c>
      <c r="V49" s="1">
        <v>0</v>
      </c>
      <c r="W49" s="1">
        <v>0</v>
      </c>
      <c r="X49" s="1">
        <v>0</v>
      </c>
      <c r="Y49" s="1">
        <v>14848</v>
      </c>
      <c r="Z49" s="17"/>
      <c r="AA49" s="1">
        <f t="shared" si="166"/>
        <v>204049</v>
      </c>
      <c r="AB49" s="1">
        <v>0</v>
      </c>
      <c r="AC49" s="1">
        <v>0</v>
      </c>
      <c r="AD49" s="1">
        <v>420</v>
      </c>
      <c r="AE49" s="1">
        <v>203629</v>
      </c>
      <c r="AF49" s="17"/>
      <c r="AG49" s="1">
        <f t="shared" si="168"/>
        <v>2007</v>
      </c>
      <c r="AH49" s="17"/>
      <c r="AI49" s="1">
        <f t="shared" si="170"/>
        <v>918</v>
      </c>
      <c r="AJ49" s="1">
        <f t="shared" si="171"/>
        <v>0</v>
      </c>
      <c r="AK49" s="1">
        <f t="shared" si="172"/>
        <v>0</v>
      </c>
      <c r="AL49" s="1">
        <f t="shared" si="173"/>
        <v>0</v>
      </c>
      <c r="AM49" s="1">
        <f t="shared" si="174"/>
        <v>918</v>
      </c>
      <c r="AN49" s="17"/>
      <c r="AO49" s="1">
        <f t="shared" si="176"/>
        <v>1089</v>
      </c>
      <c r="AP49" s="1">
        <f t="shared" si="177"/>
        <v>0</v>
      </c>
      <c r="AQ49" s="1">
        <f t="shared" si="178"/>
        <v>0</v>
      </c>
      <c r="AR49" s="1">
        <f t="shared" si="179"/>
        <v>0</v>
      </c>
      <c r="AS49" s="1">
        <f t="shared" si="180"/>
        <v>1089</v>
      </c>
    </row>
    <row r="50" spans="1:45" s="9" customFormat="1" ht="30" customHeight="1" x14ac:dyDescent="0.25">
      <c r="A50" s="14"/>
      <c r="B50" s="14"/>
      <c r="C50" s="8" t="s">
        <v>24</v>
      </c>
      <c r="D50" s="1">
        <f t="shared" ref="D50:Q50" si="181">SUM(D47:D49)</f>
        <v>212756</v>
      </c>
      <c r="E50" s="1">
        <f t="shared" si="181"/>
        <v>222086</v>
      </c>
      <c r="F50" s="1">
        <f t="shared" si="181"/>
        <v>9796</v>
      </c>
      <c r="G50" s="1">
        <f t="shared" si="181"/>
        <v>19126</v>
      </c>
      <c r="H50" s="1">
        <f t="shared" si="181"/>
        <v>133</v>
      </c>
      <c r="I50" s="1">
        <f t="shared" si="181"/>
        <v>52</v>
      </c>
      <c r="J50" s="1">
        <f t="shared" si="181"/>
        <v>5011</v>
      </c>
      <c r="K50" s="1">
        <f t="shared" si="181"/>
        <v>13930</v>
      </c>
      <c r="L50" s="1">
        <f t="shared" si="181"/>
        <v>202960</v>
      </c>
      <c r="M50" s="1">
        <f t="shared" si="181"/>
        <v>202960</v>
      </c>
      <c r="N50" s="1">
        <f t="shared" si="181"/>
        <v>0</v>
      </c>
      <c r="O50" s="1">
        <f t="shared" si="181"/>
        <v>0</v>
      </c>
      <c r="P50" s="1">
        <f t="shared" si="181"/>
        <v>420</v>
      </c>
      <c r="Q50" s="1">
        <f t="shared" si="181"/>
        <v>202540</v>
      </c>
      <c r="R50" s="1">
        <f t="shared" ref="R50:AS50" si="182">SUM(R47:R49)</f>
        <v>213192</v>
      </c>
      <c r="S50" s="1">
        <f t="shared" si="182"/>
        <v>224423</v>
      </c>
      <c r="T50" s="1">
        <f t="shared" si="182"/>
        <v>9918</v>
      </c>
      <c r="U50" s="1">
        <f t="shared" si="182"/>
        <v>20374</v>
      </c>
      <c r="V50" s="1">
        <f t="shared" si="182"/>
        <v>133</v>
      </c>
      <c r="W50" s="1">
        <f t="shared" si="182"/>
        <v>52</v>
      </c>
      <c r="X50" s="1">
        <f t="shared" si="182"/>
        <v>5341</v>
      </c>
      <c r="Y50" s="1">
        <f t="shared" si="182"/>
        <v>14848</v>
      </c>
      <c r="Z50" s="1">
        <f t="shared" si="182"/>
        <v>203274</v>
      </c>
      <c r="AA50" s="1">
        <f t="shared" si="182"/>
        <v>204049</v>
      </c>
      <c r="AB50" s="1">
        <f t="shared" si="182"/>
        <v>0</v>
      </c>
      <c r="AC50" s="1">
        <f t="shared" si="182"/>
        <v>0</v>
      </c>
      <c r="AD50" s="1">
        <f t="shared" si="182"/>
        <v>420</v>
      </c>
      <c r="AE50" s="1">
        <f t="shared" si="182"/>
        <v>203629</v>
      </c>
      <c r="AF50" s="1">
        <f t="shared" si="182"/>
        <v>436</v>
      </c>
      <c r="AG50" s="1">
        <f t="shared" si="182"/>
        <v>2337</v>
      </c>
      <c r="AH50" s="1">
        <f t="shared" si="182"/>
        <v>122</v>
      </c>
      <c r="AI50" s="1">
        <f t="shared" si="182"/>
        <v>1248</v>
      </c>
      <c r="AJ50" s="1">
        <f t="shared" si="182"/>
        <v>0</v>
      </c>
      <c r="AK50" s="1">
        <f t="shared" si="182"/>
        <v>0</v>
      </c>
      <c r="AL50" s="1">
        <f t="shared" si="182"/>
        <v>330</v>
      </c>
      <c r="AM50" s="1">
        <f t="shared" si="182"/>
        <v>918</v>
      </c>
      <c r="AN50" s="1">
        <f t="shared" si="182"/>
        <v>314</v>
      </c>
      <c r="AO50" s="1">
        <f t="shared" si="182"/>
        <v>1089</v>
      </c>
      <c r="AP50" s="1">
        <f t="shared" si="182"/>
        <v>0</v>
      </c>
      <c r="AQ50" s="1">
        <f t="shared" si="182"/>
        <v>0</v>
      </c>
      <c r="AR50" s="1">
        <f t="shared" si="182"/>
        <v>0</v>
      </c>
      <c r="AS50" s="1">
        <f t="shared" si="182"/>
        <v>1089</v>
      </c>
    </row>
    <row r="51" spans="1:45" s="7" customFormat="1" ht="30" customHeight="1" x14ac:dyDescent="0.25">
      <c r="A51" s="18" t="s">
        <v>3</v>
      </c>
      <c r="B51" s="18"/>
      <c r="C51" s="6" t="s">
        <v>14</v>
      </c>
      <c r="D51" s="15">
        <f t="shared" ref="D51" si="183">F51+L51</f>
        <v>2799878</v>
      </c>
      <c r="E51" s="1">
        <f t="shared" ref="E51:E53" si="184">G51+M51</f>
        <v>1557</v>
      </c>
      <c r="F51" s="15">
        <f>F7+F11+F15+F19+F23+F27+F31+F35+F39+F43+F47</f>
        <v>93790</v>
      </c>
      <c r="G51" s="1">
        <f t="shared" ref="G51:G53" si="185">SUM(H51:K51)</f>
        <v>1557</v>
      </c>
      <c r="H51" s="2">
        <f>H7+H11+H15+H19+H23+H27+H31+H35+H39+H43+H47</f>
        <v>237</v>
      </c>
      <c r="I51" s="2">
        <f t="shared" ref="I51:K51" si="186">I7+I11+I15+I19+I23+I27+I31+I35+I39+I43+I47</f>
        <v>46</v>
      </c>
      <c r="J51" s="2">
        <f t="shared" si="186"/>
        <v>367</v>
      </c>
      <c r="K51" s="2">
        <f t="shared" si="186"/>
        <v>907</v>
      </c>
      <c r="L51" s="15">
        <f>L7+L11+L15+L19+L23+L27+L31+L35+L39+L43+L47</f>
        <v>2706088</v>
      </c>
      <c r="M51" s="1">
        <f t="shared" ref="M51:M53" si="187">SUM(N51:Q51)</f>
        <v>0</v>
      </c>
      <c r="N51" s="2">
        <f>N7+N11+N15+N19+N23+N27+N31+N35+N39+N43+N47</f>
        <v>0</v>
      </c>
      <c r="O51" s="2">
        <f t="shared" ref="O51:Q51" si="188">O7+O11+O15+O19+O23+O27+O31+O35+O39+O43+O47</f>
        <v>0</v>
      </c>
      <c r="P51" s="2">
        <f t="shared" si="188"/>
        <v>0</v>
      </c>
      <c r="Q51" s="2">
        <f t="shared" si="188"/>
        <v>0</v>
      </c>
      <c r="R51" s="15">
        <f t="shared" ref="R51:S53" si="189">T51+Z51</f>
        <v>2818758</v>
      </c>
      <c r="S51" s="1">
        <f t="shared" si="189"/>
        <v>1518</v>
      </c>
      <c r="T51" s="15">
        <f>T7+T11+T15+T19+T23+T27+T31+T35+T39+T43+T47</f>
        <v>100224</v>
      </c>
      <c r="U51" s="1">
        <f t="shared" ref="U51:U53" si="190">SUM(V51:Y51)</f>
        <v>1518</v>
      </c>
      <c r="V51" s="2">
        <f>V7+V11+V15+V19+V23+V27+V31+V35+V39+V43+V47</f>
        <v>355</v>
      </c>
      <c r="W51" s="2">
        <f t="shared" ref="W51:Y51" si="191">W7+W11+W15+W19+W23+W27+W31+W35+W39+W43+W47</f>
        <v>67</v>
      </c>
      <c r="X51" s="2">
        <f t="shared" si="191"/>
        <v>651</v>
      </c>
      <c r="Y51" s="2">
        <f t="shared" si="191"/>
        <v>445</v>
      </c>
      <c r="Z51" s="15">
        <f>Z7+Z11+Z15+Z19+Z23+Z27+Z31+Z35+Z39+Z43+Z47</f>
        <v>2718534</v>
      </c>
      <c r="AA51" s="1">
        <f t="shared" ref="AA51:AA53" si="192">SUM(AB51:AE51)</f>
        <v>0</v>
      </c>
      <c r="AB51" s="2">
        <f>AB7+AB11+AB15+AB19+AB23+AB27+AB31+AB35+AB39+AB43+AB47</f>
        <v>0</v>
      </c>
      <c r="AC51" s="2">
        <f t="shared" ref="AC51:AE51" si="193">AC7+AC11+AC15+AC19+AC23+AC27+AC31+AC35+AC39+AC43+AC47</f>
        <v>0</v>
      </c>
      <c r="AD51" s="2">
        <f t="shared" si="193"/>
        <v>0</v>
      </c>
      <c r="AE51" s="2">
        <f t="shared" si="193"/>
        <v>0</v>
      </c>
      <c r="AF51" s="15">
        <f t="shared" ref="AF51:AG53" si="194">AH51+AN51</f>
        <v>18880</v>
      </c>
      <c r="AG51" s="1">
        <f t="shared" si="194"/>
        <v>-39</v>
      </c>
      <c r="AH51" s="15">
        <f t="shared" ref="AH51" si="195">T51-F51</f>
        <v>6434</v>
      </c>
      <c r="AI51" s="1">
        <f t="shared" ref="AI51:AI53" si="196">SUM(AJ51:AM51)</f>
        <v>-39</v>
      </c>
      <c r="AJ51" s="2">
        <f t="shared" ref="AJ51:AN53" si="197">V51-H51</f>
        <v>118</v>
      </c>
      <c r="AK51" s="2">
        <f t="shared" si="197"/>
        <v>21</v>
      </c>
      <c r="AL51" s="2">
        <f t="shared" si="197"/>
        <v>284</v>
      </c>
      <c r="AM51" s="2">
        <f t="shared" si="197"/>
        <v>-462</v>
      </c>
      <c r="AN51" s="15">
        <f t="shared" si="197"/>
        <v>12446</v>
      </c>
      <c r="AO51" s="1">
        <f t="shared" ref="AO51:AO53" si="198">SUM(AP51:AS51)</f>
        <v>0</v>
      </c>
      <c r="AP51" s="2">
        <f t="shared" ref="AP51:AS53" si="199">AB51-N51</f>
        <v>0</v>
      </c>
      <c r="AQ51" s="2">
        <f t="shared" si="199"/>
        <v>0</v>
      </c>
      <c r="AR51" s="2">
        <f t="shared" si="199"/>
        <v>0</v>
      </c>
      <c r="AS51" s="2">
        <f t="shared" si="199"/>
        <v>0</v>
      </c>
    </row>
    <row r="52" spans="1:45" s="7" customFormat="1" ht="30" customHeight="1" x14ac:dyDescent="0.25">
      <c r="A52" s="18"/>
      <c r="B52" s="18"/>
      <c r="C52" s="6" t="s">
        <v>15</v>
      </c>
      <c r="D52" s="16"/>
      <c r="E52" s="1">
        <f t="shared" si="184"/>
        <v>19715</v>
      </c>
      <c r="F52" s="16"/>
      <c r="G52" s="1">
        <f t="shared" si="185"/>
        <v>19715</v>
      </c>
      <c r="H52" s="2">
        <f t="shared" ref="H52:K52" si="200">H8+H12+H16+H20+H24+H28+H32+H36+H40+H44+H48</f>
        <v>258</v>
      </c>
      <c r="I52" s="2">
        <f t="shared" si="200"/>
        <v>154</v>
      </c>
      <c r="J52" s="2">
        <f t="shared" si="200"/>
        <v>11473</v>
      </c>
      <c r="K52" s="2">
        <f t="shared" si="200"/>
        <v>7830</v>
      </c>
      <c r="L52" s="16"/>
      <c r="M52" s="1">
        <f t="shared" si="187"/>
        <v>0</v>
      </c>
      <c r="N52" s="2">
        <f t="shared" ref="N52:Q52" si="201">N8+N12+N16+N20+N24+N28+N32+N36+N40+N44+N48</f>
        <v>0</v>
      </c>
      <c r="O52" s="2">
        <f t="shared" si="201"/>
        <v>0</v>
      </c>
      <c r="P52" s="2">
        <f t="shared" si="201"/>
        <v>0</v>
      </c>
      <c r="Q52" s="2">
        <f t="shared" si="201"/>
        <v>0</v>
      </c>
      <c r="R52" s="16"/>
      <c r="S52" s="1">
        <f t="shared" si="189"/>
        <v>21085</v>
      </c>
      <c r="T52" s="16"/>
      <c r="U52" s="1">
        <f t="shared" si="190"/>
        <v>21085</v>
      </c>
      <c r="V52" s="2">
        <f t="shared" ref="V52:Y52" si="202">V8+V12+V16+V20+V24+V28+V32+V36+V40+V44+V48</f>
        <v>681</v>
      </c>
      <c r="W52" s="2">
        <f t="shared" si="202"/>
        <v>255</v>
      </c>
      <c r="X52" s="2">
        <f t="shared" si="202"/>
        <v>13864</v>
      </c>
      <c r="Y52" s="2">
        <f t="shared" si="202"/>
        <v>6285</v>
      </c>
      <c r="Z52" s="16"/>
      <c r="AA52" s="1">
        <f t="shared" si="192"/>
        <v>0</v>
      </c>
      <c r="AB52" s="2">
        <f t="shared" ref="AB52:AE52" si="203">AB8+AB12+AB16+AB20+AB24+AB28+AB32+AB36+AB40+AB44+AB48</f>
        <v>0</v>
      </c>
      <c r="AC52" s="2">
        <f t="shared" si="203"/>
        <v>0</v>
      </c>
      <c r="AD52" s="2">
        <f t="shared" si="203"/>
        <v>0</v>
      </c>
      <c r="AE52" s="2">
        <f t="shared" si="203"/>
        <v>0</v>
      </c>
      <c r="AF52" s="16"/>
      <c r="AG52" s="1">
        <f t="shared" si="194"/>
        <v>1370</v>
      </c>
      <c r="AH52" s="16"/>
      <c r="AI52" s="1">
        <f t="shared" si="196"/>
        <v>1370</v>
      </c>
      <c r="AJ52" s="2">
        <f t="shared" si="197"/>
        <v>423</v>
      </c>
      <c r="AK52" s="2">
        <f t="shared" si="197"/>
        <v>101</v>
      </c>
      <c r="AL52" s="2">
        <f t="shared" si="197"/>
        <v>2391</v>
      </c>
      <c r="AM52" s="2">
        <f t="shared" si="197"/>
        <v>-1545</v>
      </c>
      <c r="AN52" s="16"/>
      <c r="AO52" s="1">
        <f t="shared" si="198"/>
        <v>0</v>
      </c>
      <c r="AP52" s="2">
        <f t="shared" si="199"/>
        <v>0</v>
      </c>
      <c r="AQ52" s="2">
        <f t="shared" si="199"/>
        <v>0</v>
      </c>
      <c r="AR52" s="2">
        <f t="shared" si="199"/>
        <v>0</v>
      </c>
      <c r="AS52" s="2">
        <f t="shared" si="199"/>
        <v>0</v>
      </c>
    </row>
    <row r="53" spans="1:45" s="7" customFormat="1" ht="30" customHeight="1" x14ac:dyDescent="0.25">
      <c r="A53" s="18"/>
      <c r="B53" s="18"/>
      <c r="C53" s="6" t="s">
        <v>25</v>
      </c>
      <c r="D53" s="17"/>
      <c r="E53" s="1">
        <f t="shared" si="184"/>
        <v>3120775</v>
      </c>
      <c r="F53" s="17"/>
      <c r="G53" s="1">
        <f t="shared" si="185"/>
        <v>305634</v>
      </c>
      <c r="H53" s="2">
        <f t="shared" ref="H53:K53" si="204">H9+H13+H17+H21+H25+H29+H33+H37+H41+H45+H49</f>
        <v>222</v>
      </c>
      <c r="I53" s="2">
        <f t="shared" si="204"/>
        <v>82</v>
      </c>
      <c r="J53" s="2">
        <f t="shared" si="204"/>
        <v>17024</v>
      </c>
      <c r="K53" s="2">
        <f t="shared" si="204"/>
        <v>288306</v>
      </c>
      <c r="L53" s="17"/>
      <c r="M53" s="1">
        <f t="shared" si="187"/>
        <v>2815141</v>
      </c>
      <c r="N53" s="2">
        <f t="shared" ref="N53:Q53" si="205">N9+N13+N17+N21+N25+N29+N33+N37+N41+N45+N49</f>
        <v>0</v>
      </c>
      <c r="O53" s="2">
        <f t="shared" si="205"/>
        <v>0</v>
      </c>
      <c r="P53" s="2">
        <f t="shared" si="205"/>
        <v>468</v>
      </c>
      <c r="Q53" s="2">
        <f t="shared" si="205"/>
        <v>2814673</v>
      </c>
      <c r="R53" s="17"/>
      <c r="S53" s="1">
        <f t="shared" si="189"/>
        <v>3121582</v>
      </c>
      <c r="T53" s="17"/>
      <c r="U53" s="1">
        <f t="shared" si="190"/>
        <v>321601</v>
      </c>
      <c r="V53" s="2">
        <f t="shared" ref="V53:Y53" si="206">V9+V13+V17+V21+V25+V29+V33+V37+V41+V45+V49</f>
        <v>1187</v>
      </c>
      <c r="W53" s="2">
        <f t="shared" si="206"/>
        <v>379</v>
      </c>
      <c r="X53" s="2">
        <f t="shared" si="206"/>
        <v>27579</v>
      </c>
      <c r="Y53" s="2">
        <f t="shared" si="206"/>
        <v>292456</v>
      </c>
      <c r="Z53" s="17"/>
      <c r="AA53" s="1">
        <f t="shared" si="192"/>
        <v>2799981</v>
      </c>
      <c r="AB53" s="2">
        <f t="shared" ref="AB53:AE53" si="207">AB9+AB13+AB17+AB21+AB25+AB29+AB33+AB37+AB41+AB45+AB49</f>
        <v>0</v>
      </c>
      <c r="AC53" s="2">
        <f t="shared" si="207"/>
        <v>0</v>
      </c>
      <c r="AD53" s="2">
        <f t="shared" si="207"/>
        <v>656</v>
      </c>
      <c r="AE53" s="2">
        <f t="shared" si="207"/>
        <v>2799325</v>
      </c>
      <c r="AF53" s="17"/>
      <c r="AG53" s="1">
        <f t="shared" si="194"/>
        <v>807</v>
      </c>
      <c r="AH53" s="17"/>
      <c r="AI53" s="1">
        <f t="shared" si="196"/>
        <v>15967</v>
      </c>
      <c r="AJ53" s="2">
        <f t="shared" si="197"/>
        <v>965</v>
      </c>
      <c r="AK53" s="2">
        <f t="shared" si="197"/>
        <v>297</v>
      </c>
      <c r="AL53" s="2">
        <f t="shared" si="197"/>
        <v>10555</v>
      </c>
      <c r="AM53" s="2">
        <f t="shared" si="197"/>
        <v>4150</v>
      </c>
      <c r="AN53" s="17"/>
      <c r="AO53" s="1">
        <f t="shared" si="198"/>
        <v>-15160</v>
      </c>
      <c r="AP53" s="2">
        <f t="shared" si="199"/>
        <v>0</v>
      </c>
      <c r="AQ53" s="2">
        <f t="shared" si="199"/>
        <v>0</v>
      </c>
      <c r="AR53" s="2">
        <f t="shared" si="199"/>
        <v>188</v>
      </c>
      <c r="AS53" s="2">
        <f t="shared" si="199"/>
        <v>-15348</v>
      </c>
    </row>
    <row r="54" spans="1:45" s="7" customFormat="1" ht="30" customHeight="1" x14ac:dyDescent="0.25">
      <c r="A54" s="18"/>
      <c r="B54" s="18"/>
      <c r="C54" s="6" t="s">
        <v>24</v>
      </c>
      <c r="D54" s="1">
        <f t="shared" ref="D54:Q54" si="208">SUM(D51:D53)</f>
        <v>2799878</v>
      </c>
      <c r="E54" s="1">
        <f t="shared" si="208"/>
        <v>3142047</v>
      </c>
      <c r="F54" s="1">
        <f t="shared" si="208"/>
        <v>93790</v>
      </c>
      <c r="G54" s="1">
        <f t="shared" si="208"/>
        <v>326906</v>
      </c>
      <c r="H54" s="2">
        <f t="shared" si="208"/>
        <v>717</v>
      </c>
      <c r="I54" s="2">
        <f t="shared" si="208"/>
        <v>282</v>
      </c>
      <c r="J54" s="2">
        <f t="shared" si="208"/>
        <v>28864</v>
      </c>
      <c r="K54" s="2">
        <f t="shared" si="208"/>
        <v>297043</v>
      </c>
      <c r="L54" s="1">
        <f t="shared" si="208"/>
        <v>2706088</v>
      </c>
      <c r="M54" s="1">
        <f t="shared" si="208"/>
        <v>2815141</v>
      </c>
      <c r="N54" s="2">
        <f t="shared" si="208"/>
        <v>0</v>
      </c>
      <c r="O54" s="2">
        <f t="shared" si="208"/>
        <v>0</v>
      </c>
      <c r="P54" s="2">
        <f t="shared" si="208"/>
        <v>468</v>
      </c>
      <c r="Q54" s="2">
        <f t="shared" si="208"/>
        <v>2814673</v>
      </c>
      <c r="R54" s="1">
        <f t="shared" ref="R54:AS54" si="209">SUM(R51:R53)</f>
        <v>2818758</v>
      </c>
      <c r="S54" s="1">
        <f t="shared" si="209"/>
        <v>3144185</v>
      </c>
      <c r="T54" s="1">
        <f t="shared" si="209"/>
        <v>100224</v>
      </c>
      <c r="U54" s="1">
        <f t="shared" si="209"/>
        <v>344204</v>
      </c>
      <c r="V54" s="2">
        <f t="shared" si="209"/>
        <v>2223</v>
      </c>
      <c r="W54" s="2">
        <f t="shared" si="209"/>
        <v>701</v>
      </c>
      <c r="X54" s="2">
        <f t="shared" si="209"/>
        <v>42094</v>
      </c>
      <c r="Y54" s="2">
        <f t="shared" si="209"/>
        <v>299186</v>
      </c>
      <c r="Z54" s="1">
        <f t="shared" si="209"/>
        <v>2718534</v>
      </c>
      <c r="AA54" s="1">
        <f t="shared" si="209"/>
        <v>2799981</v>
      </c>
      <c r="AB54" s="2">
        <f t="shared" si="209"/>
        <v>0</v>
      </c>
      <c r="AC54" s="2">
        <f t="shared" si="209"/>
        <v>0</v>
      </c>
      <c r="AD54" s="2">
        <f t="shared" si="209"/>
        <v>656</v>
      </c>
      <c r="AE54" s="2">
        <f t="shared" si="209"/>
        <v>2799325</v>
      </c>
      <c r="AF54" s="1">
        <f t="shared" si="209"/>
        <v>18880</v>
      </c>
      <c r="AG54" s="1">
        <f t="shared" si="209"/>
        <v>2138</v>
      </c>
      <c r="AH54" s="1">
        <f t="shared" si="209"/>
        <v>6434</v>
      </c>
      <c r="AI54" s="1">
        <f t="shared" si="209"/>
        <v>17298</v>
      </c>
      <c r="AJ54" s="2">
        <f t="shared" si="209"/>
        <v>1506</v>
      </c>
      <c r="AK54" s="2">
        <f t="shared" si="209"/>
        <v>419</v>
      </c>
      <c r="AL54" s="2">
        <f t="shared" si="209"/>
        <v>13230</v>
      </c>
      <c r="AM54" s="2">
        <f t="shared" si="209"/>
        <v>2143</v>
      </c>
      <c r="AN54" s="1">
        <f t="shared" si="209"/>
        <v>12446</v>
      </c>
      <c r="AO54" s="1">
        <f t="shared" si="209"/>
        <v>-15160</v>
      </c>
      <c r="AP54" s="2">
        <f t="shared" si="209"/>
        <v>0</v>
      </c>
      <c r="AQ54" s="2">
        <f t="shared" si="209"/>
        <v>0</v>
      </c>
      <c r="AR54" s="2">
        <f t="shared" si="209"/>
        <v>188</v>
      </c>
      <c r="AS54" s="2">
        <f t="shared" si="209"/>
        <v>-15348</v>
      </c>
    </row>
    <row r="55" spans="1:45" s="9" customFormat="1" x14ac:dyDescent="0.25"/>
    <row r="56" spans="1:45" s="9" customFormat="1" x14ac:dyDescent="0.25">
      <c r="A56" s="7" t="s">
        <v>30</v>
      </c>
      <c r="B56" s="11" t="s">
        <v>35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</row>
    <row r="57" spans="1:45" s="9" customFormat="1" x14ac:dyDescent="0.25">
      <c r="A57" s="7" t="s">
        <v>31</v>
      </c>
      <c r="B57" s="11" t="s">
        <v>32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</row>
    <row r="58" spans="1:45" s="9" customFormat="1" x14ac:dyDescent="0.25"/>
    <row r="59" spans="1:45" s="9" customFormat="1" x14ac:dyDescent="0.25"/>
    <row r="60" spans="1:45" s="9" customFormat="1" x14ac:dyDescent="0.25"/>
    <row r="61" spans="1:45" s="9" customFormat="1" x14ac:dyDescent="0.25"/>
    <row r="62" spans="1:45" s="9" customFormat="1" x14ac:dyDescent="0.25"/>
    <row r="63" spans="1:45" s="9" customFormat="1" x14ac:dyDescent="0.25"/>
    <row r="64" spans="1:45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</sheetData>
  <mergeCells count="163">
    <mergeCell ref="AF4:AF6"/>
    <mergeCell ref="AG4:AG6"/>
    <mergeCell ref="F4:K4"/>
    <mergeCell ref="L4:Q4"/>
    <mergeCell ref="F5:F6"/>
    <mergeCell ref="G5:K5"/>
    <mergeCell ref="L5:L6"/>
    <mergeCell ref="M5:Q5"/>
    <mergeCell ref="T5:T6"/>
    <mergeCell ref="U5:Y5"/>
    <mergeCell ref="Z5:Z6"/>
    <mergeCell ref="AA5:AE5"/>
    <mergeCell ref="R4:R6"/>
    <mergeCell ref="S4:S6"/>
    <mergeCell ref="T4:Y4"/>
    <mergeCell ref="Z4:AE4"/>
    <mergeCell ref="A3:A6"/>
    <mergeCell ref="B3:B6"/>
    <mergeCell ref="C3:C6"/>
    <mergeCell ref="D3:Q3"/>
    <mergeCell ref="R3:AE3"/>
    <mergeCell ref="AF3:AS3"/>
    <mergeCell ref="D4:D6"/>
    <mergeCell ref="E4:E6"/>
    <mergeCell ref="A11:A14"/>
    <mergeCell ref="B11:B14"/>
    <mergeCell ref="D11:D13"/>
    <mergeCell ref="F11:F13"/>
    <mergeCell ref="L11:L13"/>
    <mergeCell ref="A7:A10"/>
    <mergeCell ref="B7:B10"/>
    <mergeCell ref="D7:D9"/>
    <mergeCell ref="F7:F9"/>
    <mergeCell ref="L7:L9"/>
    <mergeCell ref="AH4:AM4"/>
    <mergeCell ref="AN4:AS4"/>
    <mergeCell ref="AH5:AH6"/>
    <mergeCell ref="AI5:AM5"/>
    <mergeCell ref="AN5:AN6"/>
    <mergeCell ref="AO5:AS5"/>
    <mergeCell ref="R11:R13"/>
    <mergeCell ref="T11:T13"/>
    <mergeCell ref="Z11:Z13"/>
    <mergeCell ref="AF11:AF13"/>
    <mergeCell ref="AH11:AH13"/>
    <mergeCell ref="AN11:AN13"/>
    <mergeCell ref="T7:T9"/>
    <mergeCell ref="Z7:Z9"/>
    <mergeCell ref="AF7:AF9"/>
    <mergeCell ref="AH7:AH9"/>
    <mergeCell ref="AN7:AN9"/>
    <mergeCell ref="R7:R9"/>
    <mergeCell ref="A19:A22"/>
    <mergeCell ref="B19:B22"/>
    <mergeCell ref="D19:D21"/>
    <mergeCell ref="F19:F21"/>
    <mergeCell ref="L19:L21"/>
    <mergeCell ref="A15:A18"/>
    <mergeCell ref="B15:B18"/>
    <mergeCell ref="D15:D17"/>
    <mergeCell ref="F15:F17"/>
    <mergeCell ref="L15:L17"/>
    <mergeCell ref="R19:R21"/>
    <mergeCell ref="T19:T21"/>
    <mergeCell ref="Z19:Z21"/>
    <mergeCell ref="AF19:AF21"/>
    <mergeCell ref="AH19:AH21"/>
    <mergeCell ref="AN19:AN21"/>
    <mergeCell ref="T15:T17"/>
    <mergeCell ref="Z15:Z17"/>
    <mergeCell ref="AF15:AF17"/>
    <mergeCell ref="AH15:AH17"/>
    <mergeCell ref="AN15:AN17"/>
    <mergeCell ref="R15:R17"/>
    <mergeCell ref="A27:A30"/>
    <mergeCell ref="B27:B30"/>
    <mergeCell ref="D27:D29"/>
    <mergeCell ref="F27:F29"/>
    <mergeCell ref="L27:L29"/>
    <mergeCell ref="A23:A26"/>
    <mergeCell ref="B23:B26"/>
    <mergeCell ref="D23:D25"/>
    <mergeCell ref="F23:F25"/>
    <mergeCell ref="L23:L25"/>
    <mergeCell ref="R27:R29"/>
    <mergeCell ref="T27:T29"/>
    <mergeCell ref="Z27:Z29"/>
    <mergeCell ref="AF27:AF29"/>
    <mergeCell ref="AH27:AH29"/>
    <mergeCell ref="AN27:AN29"/>
    <mergeCell ref="T23:T25"/>
    <mergeCell ref="Z23:Z25"/>
    <mergeCell ref="AF23:AF25"/>
    <mergeCell ref="AH23:AH25"/>
    <mergeCell ref="AN23:AN25"/>
    <mergeCell ref="R23:R25"/>
    <mergeCell ref="A35:A38"/>
    <mergeCell ref="B35:B38"/>
    <mergeCell ref="D35:D37"/>
    <mergeCell ref="F35:F37"/>
    <mergeCell ref="L35:L37"/>
    <mergeCell ref="A31:A34"/>
    <mergeCell ref="B31:B34"/>
    <mergeCell ref="D31:D33"/>
    <mergeCell ref="F31:F33"/>
    <mergeCell ref="L31:L33"/>
    <mergeCell ref="R35:R37"/>
    <mergeCell ref="T35:T37"/>
    <mergeCell ref="Z35:Z37"/>
    <mergeCell ref="AF35:AF37"/>
    <mergeCell ref="AH35:AH37"/>
    <mergeCell ref="AN35:AN37"/>
    <mergeCell ref="T31:T33"/>
    <mergeCell ref="Z31:Z33"/>
    <mergeCell ref="AF31:AF33"/>
    <mergeCell ref="AH31:AH33"/>
    <mergeCell ref="AN31:AN33"/>
    <mergeCell ref="R31:R33"/>
    <mergeCell ref="T39:T41"/>
    <mergeCell ref="Z39:Z41"/>
    <mergeCell ref="AF39:AF41"/>
    <mergeCell ref="AH39:AH41"/>
    <mergeCell ref="AN39:AN41"/>
    <mergeCell ref="A51:B54"/>
    <mergeCell ref="D51:D53"/>
    <mergeCell ref="F51:F53"/>
    <mergeCell ref="L51:L53"/>
    <mergeCell ref="R51:R53"/>
    <mergeCell ref="A39:A42"/>
    <mergeCell ref="B39:B42"/>
    <mergeCell ref="D39:D41"/>
    <mergeCell ref="F39:F41"/>
    <mergeCell ref="L39:L41"/>
    <mergeCell ref="R39:R41"/>
    <mergeCell ref="F47:F49"/>
    <mergeCell ref="L47:L49"/>
    <mergeCell ref="R47:R49"/>
    <mergeCell ref="T47:T49"/>
    <mergeCell ref="Z47:Z49"/>
    <mergeCell ref="B57:AS57"/>
    <mergeCell ref="A43:A46"/>
    <mergeCell ref="A47:A50"/>
    <mergeCell ref="B43:B46"/>
    <mergeCell ref="D43:D45"/>
    <mergeCell ref="F43:F45"/>
    <mergeCell ref="L43:L45"/>
    <mergeCell ref="R43:R45"/>
    <mergeCell ref="T43:T45"/>
    <mergeCell ref="Z43:Z45"/>
    <mergeCell ref="T51:T53"/>
    <mergeCell ref="Z51:Z53"/>
    <mergeCell ref="AF51:AF53"/>
    <mergeCell ref="AH51:AH53"/>
    <mergeCell ref="AN51:AN53"/>
    <mergeCell ref="B56:AS56"/>
    <mergeCell ref="AF47:AF49"/>
    <mergeCell ref="AH47:AH49"/>
    <mergeCell ref="AN47:AN49"/>
    <mergeCell ref="AF43:AF45"/>
    <mergeCell ref="AH43:AH45"/>
    <mergeCell ref="AN43:AN45"/>
    <mergeCell ref="B47:B50"/>
    <mergeCell ref="D47:D49"/>
  </mergeCells>
  <pageMargins left="0.70866141732283472" right="0.70866141732283472" top="0.74803149606299213" bottom="0.74803149606299213" header="0.31496062992125984" footer="0.31496062992125984"/>
  <pageSetup paperSize="8" scale="3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МРСК Центра</vt:lpstr>
      <vt:lpstr>'МРСК Центра'!Область_печати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2021-03-25T18:07:09Z</dcterms:modified>
</cp:coreProperties>
</file>