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705" windowWidth="15120" windowHeight="7410"/>
  </bookViews>
  <sheets>
    <sheet name="32_лот_(льготники) ЦЭС Южный" sheetId="10" r:id="rId1"/>
    <sheet name="Лист4" sheetId="7" r:id="rId2"/>
  </sheets>
  <definedNames>
    <definedName name="_xlnm._FilterDatabase" localSheetId="0" hidden="1">'32_лот_(льготники) ЦЭС Южный'!$A$2:$BY$113</definedName>
    <definedName name="_xlnm.Print_Titles" localSheetId="0">'32_лот_(льготники) ЦЭС Южный'!$2:$2</definedName>
    <definedName name="_xlnm.Print_Area" localSheetId="0">'32_лот_(льготники) ЦЭС Южный'!$A$1:$BY$113</definedName>
  </definedNames>
  <calcPr calcId="145621"/>
</workbook>
</file>

<file path=xl/calcChain.xml><?xml version="1.0" encoding="utf-8"?>
<calcChain xmlns="http://schemas.openxmlformats.org/spreadsheetml/2006/main">
  <c r="W115" i="10" l="1"/>
  <c r="W114" i="10"/>
  <c r="W99" i="10"/>
  <c r="W94" i="10"/>
  <c r="W83" i="10"/>
  <c r="W75" i="10"/>
  <c r="W74" i="10"/>
  <c r="W73" i="10"/>
  <c r="W70" i="10"/>
  <c r="W68" i="10"/>
  <c r="W66" i="10"/>
  <c r="W65" i="10"/>
  <c r="W58" i="10"/>
  <c r="W48" i="10"/>
  <c r="W47" i="10"/>
  <c r="W46" i="10"/>
  <c r="W45" i="10"/>
  <c r="W44" i="10"/>
  <c r="W43" i="10"/>
  <c r="W42" i="10"/>
  <c r="W41" i="10"/>
  <c r="W40" i="10"/>
  <c r="W39" i="10"/>
  <c r="W38" i="10"/>
  <c r="W37" i="10"/>
  <c r="W36" i="10"/>
  <c r="V113" i="10" l="1"/>
  <c r="U113" i="10"/>
  <c r="S113" i="10"/>
  <c r="R113" i="10"/>
  <c r="W112" i="10"/>
  <c r="W111" i="10"/>
  <c r="BM110" i="10"/>
  <c r="BW110" i="10" s="1"/>
  <c r="W110" i="10"/>
  <c r="W109" i="10"/>
  <c r="W108" i="10"/>
  <c r="W107" i="10"/>
  <c r="W106" i="10"/>
  <c r="T104" i="10"/>
  <c r="W104" i="10" s="1"/>
  <c r="W102" i="10"/>
  <c r="W101" i="10"/>
  <c r="W100" i="10"/>
  <c r="BM99" i="10"/>
  <c r="BW99" i="10" s="1"/>
  <c r="BM98" i="10"/>
  <c r="BW98" i="10" s="1"/>
  <c r="W98" i="10"/>
  <c r="BM97" i="10"/>
  <c r="BW97" i="10" s="1"/>
  <c r="W97" i="10"/>
  <c r="BV115" i="10"/>
  <c r="BW115" i="10" s="1"/>
  <c r="BM96" i="10"/>
  <c r="BW96" i="10" s="1"/>
  <c r="W96" i="10"/>
  <c r="BM95" i="10"/>
  <c r="BW95" i="10" s="1"/>
  <c r="W95" i="10"/>
  <c r="BM94" i="10"/>
  <c r="BW94" i="10" s="1"/>
  <c r="BM93" i="10"/>
  <c r="BW93" i="10" s="1"/>
  <c r="W93" i="10"/>
  <c r="BM92" i="10"/>
  <c r="BW92" i="10" s="1"/>
  <c r="W92" i="10"/>
  <c r="W91" i="10"/>
  <c r="W90" i="10"/>
  <c r="W89" i="10"/>
  <c r="W88" i="10"/>
  <c r="W87" i="10"/>
  <c r="T86" i="10"/>
  <c r="W86" i="10" s="1"/>
  <c r="W85" i="10"/>
  <c r="BM84" i="10"/>
  <c r="BW84" i="10" s="1"/>
  <c r="W84" i="10"/>
  <c r="BM83" i="10"/>
  <c r="BW83" i="10" s="1"/>
  <c r="W82" i="10"/>
  <c r="W81" i="10"/>
  <c r="W80" i="10"/>
  <c r="T79" i="10"/>
  <c r="W79" i="10" s="1"/>
  <c r="W78" i="10"/>
  <c r="W77" i="10"/>
  <c r="BM76" i="10"/>
  <c r="BW76" i="10" s="1"/>
  <c r="W76" i="10"/>
  <c r="T39" i="10"/>
  <c r="BM72" i="10"/>
  <c r="BW72" i="10" s="1"/>
  <c r="W72" i="10"/>
  <c r="BM71" i="10"/>
  <c r="BW71" i="10" s="1"/>
  <c r="W71" i="10"/>
  <c r="BM69" i="10"/>
  <c r="BW69" i="10" s="1"/>
  <c r="W69" i="10"/>
  <c r="BM67" i="10"/>
  <c r="BW67" i="10" s="1"/>
  <c r="W67" i="10"/>
  <c r="BM66" i="10"/>
  <c r="BW66" i="10" s="1"/>
  <c r="BM65" i="10"/>
  <c r="BW65" i="10" s="1"/>
  <c r="BM64" i="10"/>
  <c r="BW64" i="10" s="1"/>
  <c r="W64" i="10"/>
  <c r="BV114" i="10"/>
  <c r="BW114" i="10" s="1"/>
  <c r="W63" i="10"/>
  <c r="W62" i="10"/>
  <c r="BM61" i="10"/>
  <c r="BW61" i="10" s="1"/>
  <c r="W61" i="10"/>
  <c r="BM60" i="10"/>
  <c r="BW60" i="10" s="1"/>
  <c r="W60" i="10"/>
  <c r="BM59" i="10"/>
  <c r="BW59" i="10" s="1"/>
  <c r="W59" i="10"/>
  <c r="BM58" i="10"/>
  <c r="BW58" i="10" s="1"/>
  <c r="BM57" i="10"/>
  <c r="BW57" i="10" s="1"/>
  <c r="W57" i="10"/>
  <c r="BM56" i="10"/>
  <c r="BW56" i="10" s="1"/>
  <c r="W56" i="10"/>
  <c r="W55" i="10"/>
  <c r="W54" i="10"/>
  <c r="T53" i="10"/>
  <c r="W53" i="10" s="1"/>
  <c r="W52" i="10"/>
  <c r="W51" i="10"/>
  <c r="W50" i="10"/>
  <c r="BM49" i="10"/>
  <c r="BW49" i="10" s="1"/>
  <c r="W49" i="10"/>
  <c r="BM48" i="10"/>
  <c r="BW48" i="10" s="1"/>
  <c r="BM35" i="10"/>
  <c r="BW35" i="10" s="1"/>
  <c r="W35" i="10"/>
  <c r="BM34" i="10"/>
  <c r="BW34" i="10" s="1"/>
  <c r="W34" i="10"/>
  <c r="BM33" i="10"/>
  <c r="BW33" i="10" s="1"/>
  <c r="W33" i="10"/>
  <c r="BM32" i="10"/>
  <c r="BW32" i="10" s="1"/>
  <c r="W32" i="10"/>
  <c r="BM31" i="10"/>
  <c r="BW31" i="10" s="1"/>
  <c r="W31" i="10"/>
  <c r="BW30" i="10"/>
  <c r="W30" i="10"/>
  <c r="W29" i="10"/>
  <c r="W28" i="10"/>
  <c r="T27" i="10"/>
  <c r="W27" i="10" s="1"/>
  <c r="BM26" i="10"/>
  <c r="BW26" i="10" s="1"/>
  <c r="W26" i="10"/>
  <c r="BM25" i="10"/>
  <c r="BW25" i="10" s="1"/>
  <c r="W25" i="10"/>
  <c r="W24" i="10"/>
  <c r="T23" i="10"/>
  <c r="W23" i="10" s="1"/>
  <c r="W22" i="10"/>
  <c r="W21" i="10"/>
  <c r="W20" i="10"/>
  <c r="BM19" i="10"/>
  <c r="BW19" i="10" s="1"/>
  <c r="W19" i="10"/>
  <c r="BM18" i="10"/>
  <c r="BW18" i="10" s="1"/>
  <c r="W18" i="10"/>
  <c r="BM17" i="10"/>
  <c r="BW17" i="10" s="1"/>
  <c r="W17" i="10"/>
  <c r="BM16" i="10"/>
  <c r="BW16" i="10" s="1"/>
  <c r="W16" i="10"/>
  <c r="BM15" i="10"/>
  <c r="BW15" i="10" s="1"/>
  <c r="W15" i="10"/>
  <c r="BM14" i="10"/>
  <c r="BW14" i="10" s="1"/>
  <c r="W14" i="10"/>
  <c r="BM13" i="10"/>
  <c r="BW13" i="10" s="1"/>
  <c r="W13" i="10"/>
  <c r="BM12" i="10"/>
  <c r="BW12" i="10" s="1"/>
  <c r="W12" i="10"/>
  <c r="BM11" i="10"/>
  <c r="BW11" i="10" s="1"/>
  <c r="W11" i="10"/>
  <c r="BM10" i="10"/>
  <c r="BW10" i="10" s="1"/>
  <c r="W10" i="10"/>
  <c r="BM9" i="10"/>
  <c r="BW9" i="10" s="1"/>
  <c r="W9" i="10"/>
  <c r="BM8" i="10"/>
  <c r="BW8" i="10" s="1"/>
  <c r="W8" i="10"/>
  <c r="BM7" i="10"/>
  <c r="BW7" i="10" s="1"/>
  <c r="W7" i="10"/>
  <c r="BM6" i="10"/>
  <c r="BW6" i="10" s="1"/>
  <c r="W6" i="10"/>
  <c r="BM5" i="10"/>
  <c r="BW5" i="10" s="1"/>
  <c r="W5" i="10"/>
  <c r="BM4" i="10"/>
  <c r="BW4" i="10" s="1"/>
  <c r="W4" i="10"/>
  <c r="BM3" i="10"/>
  <c r="BW3" i="10" s="1"/>
  <c r="W3" i="10"/>
  <c r="T113" i="10" l="1"/>
  <c r="BW113" i="10"/>
  <c r="W113" i="10"/>
  <c r="F4" i="7" l="1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3" i="7"/>
</calcChain>
</file>

<file path=xl/sharedStrings.xml><?xml version="1.0" encoding="utf-8"?>
<sst xmlns="http://schemas.openxmlformats.org/spreadsheetml/2006/main" count="1153" uniqueCount="503">
  <si>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</si>
  <si>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</si>
  <si>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</si>
  <si>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</si>
  <si>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ВРУ-0,4 кВ</t>
  </si>
  <si>
    <t>Монтаж РП-10 кВ</t>
  </si>
  <si>
    <t>Реконструкция ТП 10 (6)/0,4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</si>
  <si>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</si>
  <si>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</si>
  <si>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</si>
  <si>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</si>
  <si>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</si>
  <si>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</si>
  <si>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ЖРЭС</t>
  </si>
  <si>
    <t>КРЭС</t>
  </si>
  <si>
    <t/>
  </si>
  <si>
    <t>Номер (а) договор(ов) ТП в SAPе</t>
  </si>
  <si>
    <t>БРЭС</t>
  </si>
  <si>
    <t>Сумма по договору ТП, руб. без НДС</t>
  </si>
  <si>
    <t>ЛРЭС</t>
  </si>
  <si>
    <t>КуРЭС</t>
  </si>
  <si>
    <t>О.РЭС</t>
  </si>
  <si>
    <t>МаРЭС</t>
  </si>
  <si>
    <t>В-2536/1237-ОРЗТП/2014 от 28.05.14г.</t>
  </si>
  <si>
    <t>В-2537/1144-ОРЗТП/2014 от 22.05.14г.</t>
  </si>
  <si>
    <t>З-2071/1254-ОРЗТП/2014 от 29.05.14г.</t>
  </si>
  <si>
    <t>З-2086/1284-ОРЗТП/2014 от 30.05.14г.</t>
  </si>
  <si>
    <t>З-2120/1256-ОРЗТП/2014 от 02.06.14г.</t>
  </si>
  <si>
    <t>З-2125/1253-ОРЗТП/2014 от 30.05.14г.</t>
  </si>
  <si>
    <t>З-2127/1229-ОРЗТП/2014 от 28.05.14г.</t>
  </si>
  <si>
    <t>З-2131/1285-ОРЗТП/2014 от 03.06.14г.</t>
  </si>
  <si>
    <t>З-2135/1295-ОРЗТП/2014 от 04.06.14г.</t>
  </si>
  <si>
    <t>З-2137/1290-ОРЗТП/2014 от 03.06.14г.</t>
  </si>
  <si>
    <t>С-2129/1147-ОРЗТП/2014 от 22.05.14г.</t>
  </si>
  <si>
    <t>С-2145/1165-ОРЗТП/2014 от 23.05.14г.</t>
  </si>
  <si>
    <t>С-2150/1169-ОРЗТП/2014 от 25.05.14г.</t>
  </si>
  <si>
    <t>С-2163/1300-ОРЗТП/2014 от 03.06.14г.</t>
  </si>
  <si>
    <t>Ц-7964/1185-ОРЗТП/2014 от 23.05.14г.</t>
  </si>
  <si>
    <t>Ц-8049/1155-ОРЗТП/2014 от 21.05.14г.</t>
  </si>
  <si>
    <t>Ц-8076/1215-ОРЗТП/2014 от 28.05.14г.</t>
  </si>
  <si>
    <t>Ц-8250/1060-ОРЗТП/2014 от 24.04.14г.</t>
  </si>
  <si>
    <t>Ц-8284/1115-ОРЗТП/2014 от 16.05.14г.</t>
  </si>
  <si>
    <t>Ц-8334/1188-ОРЗТП/2014 от 27.05.14г.</t>
  </si>
  <si>
    <t>Ц-8336/1262-ОРЗТП/2014 от 02.06.14г.</t>
  </si>
  <si>
    <t>Ц-8352/1153-ОРЗТП/2014 от 21.05.14г.</t>
  </si>
  <si>
    <t>Ц-8363/1175-ОРЗТП/2014 от 22.05.14г.</t>
  </si>
  <si>
    <t>Ц-8377/1137-ОРЗТП/2014 от 20.05.14г.</t>
  </si>
  <si>
    <t>Ц-8379/1142-ОРЗТП/2014 от 19.05.14г.</t>
  </si>
  <si>
    <t>Ц-8406/1157-ОРЗТП/2014 от 21.05.14г.</t>
  </si>
  <si>
    <t>Ц-8413/1243-ОРЗТП/2014 от 28.05.14г.</t>
  </si>
  <si>
    <t>Ц-8424/1213-ОРЗТП/2014 от 28.05.14г.</t>
  </si>
  <si>
    <t>Ц-8430/1308-ОРЗТП/2014 от 03.06.14г.</t>
  </si>
  <si>
    <t>Ц-8436/1172-ОРЗТП/2014 от 23.05.14г.</t>
  </si>
  <si>
    <t>Ц-8438/1184-ОРЗТП/2014 от 26.05.14г.</t>
  </si>
  <si>
    <t>Ц-8445/1159-ОРЗТП/2014 от 22.05.14г.</t>
  </si>
  <si>
    <t>Ц-8453/1173-ОРЗТП/2014 от 23.05.14г.</t>
  </si>
  <si>
    <t>Ц-8462/1160-ОРЗТП/2014 от 22.05.14г.</t>
  </si>
  <si>
    <t>Ц-8472/1269-ОРЗТП/2014 от 30.05.14г.</t>
  </si>
  <si>
    <t>Ц-8476/1221-ОРЗТП/2014 от 27.05.14г.</t>
  </si>
  <si>
    <t>Ц-8477/1240-ОРЗТП/2014 от 27.05.14г.</t>
  </si>
  <si>
    <t>Ц-8497/1222-ОРЗТП/2014 от 27.05.14г.</t>
  </si>
  <si>
    <t>Ц-8502/1232-ОРЗТП/2014 от 29.05.14г.</t>
  </si>
  <si>
    <t>Ц-8517/1265-ОРЗТП/2014 от 30.05.14г.</t>
  </si>
  <si>
    <t>Ц-8520/1263-ОРЗТП/2014 от 02.06.14г.</t>
  </si>
  <si>
    <t>Ц-8521/1268-ОРЗТП/2014 от 30.05.14г.</t>
  </si>
  <si>
    <t>Ц-8522/1264-ОРЗТП/2014 от 30.05.14г.</t>
  </si>
  <si>
    <t>Ц-8525/1307-ОРЗТП/2014 от 03.06.14г.</t>
  </si>
  <si>
    <t>Ц-8526/1238-ОРЗТП/2014 от 28.05.14г.</t>
  </si>
  <si>
    <t>Ц-8527/1241-ОРЗТП/2014 от 29.05.14г.</t>
  </si>
  <si>
    <t>Ц-8530/1303-ОРЗТП/2014 от 03.06.14г.</t>
  </si>
  <si>
    <t>Ц-8531/1266-ОРЗТП/2014 от 30.05.14г.</t>
  </si>
  <si>
    <t>Ц-8548/1292-ОРЗТП/2014 от 03.06.14г.</t>
  </si>
  <si>
    <t>Ц-8549/1306-ОРЗТП/2014 от 03.06.14г.</t>
  </si>
  <si>
    <t>Ц-8557/1302-ОРЗТП/2014 от 03.06.14г.</t>
  </si>
  <si>
    <t>Ю-2354/1148-ОРЗТП/2014 от 22.05.14г.</t>
  </si>
  <si>
    <t>Ю-2362/1192-ОРЗТП/2014 от 27.05.14г.</t>
  </si>
  <si>
    <t>Ю-2405/1140-ОРЗТП/2014 от 20.05.14г.</t>
  </si>
  <si>
    <t>Ю-2421/1149-ОРЗТП/2014 от 23.05.14г.</t>
  </si>
  <si>
    <t>40897048</t>
  </si>
  <si>
    <t>40897072</t>
  </si>
  <si>
    <t>40887351</t>
  </si>
  <si>
    <t>40891691</t>
  </si>
  <si>
    <t>40901492</t>
  </si>
  <si>
    <t>40901546</t>
  </si>
  <si>
    <t>40901584</t>
  </si>
  <si>
    <t>40903481</t>
  </si>
  <si>
    <t>40903552</t>
  </si>
  <si>
    <t>40903517</t>
  </si>
  <si>
    <t>40893208</t>
  </si>
  <si>
    <t>40902625</t>
  </si>
  <si>
    <t>40900549</t>
  </si>
  <si>
    <t>40900643</t>
  </si>
  <si>
    <t>40903776</t>
  </si>
  <si>
    <t>40890629</t>
  </si>
  <si>
    <t>40881682</t>
  </si>
  <si>
    <t>40885132</t>
  </si>
  <si>
    <t>40888803</t>
  </si>
  <si>
    <t>40890117</t>
  </si>
  <si>
    <t>40892695</t>
  </si>
  <si>
    <t>40893165</t>
  </si>
  <si>
    <t>40893789</t>
  </si>
  <si>
    <t>40896163</t>
  </si>
  <si>
    <t>40896424</t>
  </si>
  <si>
    <t>40896317</t>
  </si>
  <si>
    <t>40896748</t>
  </si>
  <si>
    <t>40897149</t>
  </si>
  <si>
    <t>40897220</t>
  </si>
  <si>
    <t>40899334</t>
  </si>
  <si>
    <t>40899370</t>
  </si>
  <si>
    <t>40899388</t>
  </si>
  <si>
    <t>40902370</t>
  </si>
  <si>
    <t>40899951</t>
  </si>
  <si>
    <t>40902432</t>
  </si>
  <si>
    <t>40902729</t>
  </si>
  <si>
    <t>40904990</t>
  </si>
  <si>
    <t>40902740</t>
  </si>
  <si>
    <t>40904651</t>
  </si>
  <si>
    <t>40906480</t>
  </si>
  <si>
    <t>40906512</t>
  </si>
  <si>
    <t>40907859</t>
  </si>
  <si>
    <t>40906391</t>
  </si>
  <si>
    <t>40906520</t>
  </si>
  <si>
    <t>40906458</t>
  </si>
  <si>
    <t>40906431</t>
  </si>
  <si>
    <t>40907847</t>
  </si>
  <si>
    <t>40906524</t>
  </si>
  <si>
    <t>40906539</t>
  </si>
  <si>
    <t>40908141</t>
  </si>
  <si>
    <t>40908151</t>
  </si>
  <si>
    <t>40908277</t>
  </si>
  <si>
    <t>40877801</t>
  </si>
  <si>
    <t>40896789</t>
  </si>
  <si>
    <t>40896811</t>
  </si>
  <si>
    <t>40903227</t>
  </si>
  <si>
    <t>Елагин Александр Александрович</t>
  </si>
  <si>
    <t>ИП Булгаков Николай Анатольевич</t>
  </si>
  <si>
    <t>Григоров Роман Викторович</t>
  </si>
  <si>
    <t>Старостина Елена Васильевна</t>
  </si>
  <si>
    <t>Мяснянкин Александр Иванович</t>
  </si>
  <si>
    <t>Копылов Вячеслав Иванович</t>
  </si>
  <si>
    <t>Рассолов Игорь Васильевич</t>
  </si>
  <si>
    <t>Максакова Татьяна Викторовна</t>
  </si>
  <si>
    <t>Цымбал Анатолий Яковлевич</t>
  </si>
  <si>
    <t>Ревенко Юрий Васильевич</t>
  </si>
  <si>
    <t>Музалев Василий Петрович</t>
  </si>
  <si>
    <t>Горголюк Денис Валентинович</t>
  </si>
  <si>
    <t>Ненашева Галина Петровна</t>
  </si>
  <si>
    <t>Ишанов Александр Викторович</t>
  </si>
  <si>
    <t>Черных Сергей Сергеевич</t>
  </si>
  <si>
    <t>Общество с ограниченной ответственностью «Белгородстройзаказчик»</t>
  </si>
  <si>
    <t>Конев Алексей Николаевич,</t>
  </si>
  <si>
    <t>Никутин Андрей Иванович</t>
  </si>
  <si>
    <t>Рагозина Олеся Станиславовна</t>
  </si>
  <si>
    <t>Сопова Анна Николаевна</t>
  </si>
  <si>
    <t>Маслов Алексей Андрианович</t>
  </si>
  <si>
    <t>Титов Дмитрий Витальевич</t>
  </si>
  <si>
    <t>Пеньков Сергей Александрович</t>
  </si>
  <si>
    <t>Овсянников Александр Николаевич</t>
  </si>
  <si>
    <t>Моисеев Сергей Владимирович</t>
  </si>
  <si>
    <t>Рындина Наталья Михайловна</t>
  </si>
  <si>
    <t>Ходаревский Владимир Федорович</t>
  </si>
  <si>
    <t>Казаченко Елена Станиславовна</t>
  </si>
  <si>
    <t>Сверчкова Кристина Сергеевна</t>
  </si>
  <si>
    <t>Гудова Наталья Анатольевна</t>
  </si>
  <si>
    <t>Щетинин Михаил Юрьевич</t>
  </si>
  <si>
    <t>Холодов Виктор Иванович</t>
  </si>
  <si>
    <t>Садоводческое товарищество "Черемушки"</t>
  </si>
  <si>
    <t>Петров Геннадий Михайлович</t>
  </si>
  <si>
    <t>Аболымова Елена Юрьевна</t>
  </si>
  <si>
    <t>Горбачев Сергей Николаевич</t>
  </si>
  <si>
    <t>Блоха Мария Федоровна</t>
  </si>
  <si>
    <t>Винокуров Михаил Маркович</t>
  </si>
  <si>
    <t>Шумакова Анна Семеновна</t>
  </si>
  <si>
    <t>Шутяев Дмитрий Геннадьевич</t>
  </si>
  <si>
    <t>Коровяковский Андрей Николаевич</t>
  </si>
  <si>
    <t>Носов Сергей Иванович</t>
  </si>
  <si>
    <t>Козлова Надежда Никитична</t>
  </si>
  <si>
    <t>Щетинина Тамара Андреевна</t>
  </si>
  <si>
    <t>Майборода Татьяна Владимировна</t>
  </si>
  <si>
    <t>Мустаев Аркадий Фидаильевич</t>
  </si>
  <si>
    <t>Федорков Алексей Иванович</t>
  </si>
  <si>
    <t>Губанова Валентина Дмитриевна</t>
  </si>
  <si>
    <t>Кондратенко Сергей Владимирович</t>
  </si>
  <si>
    <t>Перепелятникова Ирина Ивановна</t>
  </si>
  <si>
    <t>Попятов Александр Алексеевич</t>
  </si>
  <si>
    <t>Долженкова Елена Сергеевна</t>
  </si>
  <si>
    <t>Малышев Александр Юрьевич</t>
  </si>
  <si>
    <t>ОАО "Мегафон"</t>
  </si>
  <si>
    <t>ОАО "Газпром газораспределение"</t>
  </si>
  <si>
    <t>Сергеенков Николай Николаевич</t>
  </si>
  <si>
    <t>ЩРЭС</t>
  </si>
  <si>
    <t>РРЭС</t>
  </si>
  <si>
    <t>ЦРЭС</t>
  </si>
  <si>
    <t>Су.РЭС</t>
  </si>
  <si>
    <t>Со.РЭС</t>
  </si>
  <si>
    <t>Курская обл., Мантуровский р-он, с. Сейм, ул. Полевая д. 83</t>
  </si>
  <si>
    <t>Курская обл., Щигровский район, Озёрский с/с</t>
  </si>
  <si>
    <t>Курская обл., Курчатовский р-он, снт "Автомобилист", уч. 284</t>
  </si>
  <si>
    <t>Курская обл., Рыльский район, с.Дурово</t>
  </si>
  <si>
    <t>Курская обл., Курчатовский р-он, снт "Энергетик", ул. 5, уч. 37</t>
  </si>
  <si>
    <t>Курская обл., Курчатовский р-он, снт "Энергетик", ул.9, уч. 34</t>
  </si>
  <si>
    <t>Курская обл., Курчатовский р-он, снт "Энергетик", ул.8, уч. 11</t>
  </si>
  <si>
    <t>Курская облг. Рыльск ул.Офицерская д.37В</t>
  </si>
  <si>
    <t>Курская облг. Рыльск ул.Кирова д.94б</t>
  </si>
  <si>
    <t>Курская обл г. Рыльск ул Зеленая д.22</t>
  </si>
  <si>
    <t>Курская обл., Железногорский р-н,снт "Горняк",зона "Ивановские"</t>
  </si>
  <si>
    <t>Курская обл., Железногорский р-н,с. Разветье</t>
  </si>
  <si>
    <t>Курская обл., г. Железногорск,снт "Горняк",зона "Шахтер",участок № 358/4</t>
  </si>
  <si>
    <t>Курская обл., Железногорский р-н,с/о "Шахтер"</t>
  </si>
  <si>
    <t>Курская область, Новопоселеновский сельсовет, д. 1-е Цветово, кад. №46:11:121205:84</t>
  </si>
  <si>
    <t>Курская обл., Курский р-н, Нижнемедведицкий с/с, д.Татаренкова, ул. Никитина, д.5</t>
  </si>
  <si>
    <t>Курская область, Курский район, Шумаковский сельсовет, с. Введенское, кад. № 46:11:200102:151</t>
  </si>
  <si>
    <t>Курская область, Курский район, Пашковский сельсовет, СНТ «Биолог», уч. 223, кад. № 46:11:141502:1006</t>
  </si>
  <si>
    <t>Курская область, Курский район, Нижнемедведицкий сельсовет, СНТ им. «1Мая», участок №568, кад.№46:11:111403:9</t>
  </si>
  <si>
    <t>Курская обл., Курский р-н, Щетинский с/с, снт "Приморское", уч.1154</t>
  </si>
  <si>
    <t>Курская область, Курский район, Полянский сельсовет,                    д. Жиляево, д. 1, кад. 46:11:160701:2</t>
  </si>
  <si>
    <t>Курская область, Курский район, Камышинский сельсовет, д. Букреевка, кад. номер: 46:11:060401:677</t>
  </si>
  <si>
    <t>Курская обл., Курский р-н, Новопоселеновский с/с, д.Кукуевка, кад. 46:11:121203:710</t>
  </si>
  <si>
    <t>Курская область, Курский район, Моковский сельсовет, с/т «Сосновый бор», уч. № 85, кад.№: 46:11:090901:19</t>
  </si>
  <si>
    <t>Курская обл., Курский р-н, Щетинский с/с, снт «Приморское», участок №768, кад. 46:11:211401:0047</t>
  </si>
  <si>
    <t>Курская обл., Курский р-н, Новопоселеновский с/с, д. Кукуевка, кад. 46:11:121203:1180</t>
  </si>
  <si>
    <t>Курская область, Курский район, Щетинский сельсовет, снт «Химфарм», уч. А 179, кад. 46:11:211601:195</t>
  </si>
  <si>
    <t>Курская обл., Курский р-н, Клюквинский с/с, д. Якунино, участок №95, кад.№: 46:11:070601:80</t>
  </si>
  <si>
    <t>Курская обл., Курский р-н, Щетинский с/с, с/т «Приморское», уч. № 637, кад.№46:11:211401:785</t>
  </si>
  <si>
    <t>Курская область, Курский район, Лебяженский сельсовет, с\т "Черемушки"</t>
  </si>
  <si>
    <t>. Курск, с/т «Курск», уч.№1345, усл.№46-46-01/029/2011-874</t>
  </si>
  <si>
    <t>Курская обл., Курский р-н, д.Верхняя Медведица, уч.46:11:110502:39</t>
  </si>
  <si>
    <t>Курская обл., Курский район, Клюквинский с/с, д. Дурнево, д. 102</t>
  </si>
  <si>
    <t>Курская обл., Курский р-н, Моковский с/с, х. Зубков, ул. Соловьиная, д.11.</t>
  </si>
  <si>
    <t>Курская обл., Курский район, Щетинский с/с, СНТ "Приморское", уч. 1238 б</t>
  </si>
  <si>
    <t>Курская обл., Курский р-н, Клюквинский с/с, п. Подлесный, уч.№56, кад.№46:11:071302:354</t>
  </si>
  <si>
    <t>Курская обл., Курский р-н, Щетинский с/с, снт «Строитель», уч.№262, кад.№46:11:211102:310</t>
  </si>
  <si>
    <t>г. Курск, с/т «Знание», участок №49, кад.: 46:29:103187:53</t>
  </si>
  <si>
    <t>Курская область, Курский район, Камышинский сельсовет, с/т «Рассвет 2», уч. 897, кад.№46:11:061202:88</t>
  </si>
  <si>
    <t>Курская обл., Курский р-н, Щетинский с/с, снт «Приморское», уч. №1193 «Д» кад. 46:11:211401:212</t>
  </si>
  <si>
    <t>Курская обл., Курский р-н, Новопоселеновский с/с, д. Кукуевка, кад.№46:11:121202:508</t>
  </si>
  <si>
    <t>Курская обл., Курский р-н, Брежневский с/с, с. Верхнекасиново, кад.№46:11:030914:13</t>
  </si>
  <si>
    <t>Курская область, Курский район, Щетинский с/с, д. Михайлово, кад.№46:11:211001:261</t>
  </si>
  <si>
    <t>Курская область, Курский район, Полянский с/с, с. Полянское, дом №126</t>
  </si>
  <si>
    <t>Курская обл., Курский р-н, Щетинский с/с, снт «Строитель», уч.№259, кад.: 46:11:211102:426</t>
  </si>
  <si>
    <t>Курская обл., Курский р-н, Щетинский с/с, с/т «Приморское», уч. №1017, кад. 46:11:211401:893</t>
  </si>
  <si>
    <t>Курская обл., Курский р-н, Щетинский сельсовет, снт «Приморское», уч. № 443, кад.№46:11:211401:1483</t>
  </si>
  <si>
    <t>г. Курск, с/т «Курск», уч.№354, кад.№46:29:102084:296</t>
  </si>
  <si>
    <t>Курская обл.,  Суджанский район, Замостянский сельсовет , х.Агроном</t>
  </si>
  <si>
    <t>Курская область, Солнцевский район,п. Солнцево</t>
  </si>
  <si>
    <t>Курская область, г. Обоянь, ул. Калугина</t>
  </si>
  <si>
    <t>Суджанский район, с.Казачья Локня, ул.Батюковка, д.14</t>
  </si>
  <si>
    <t>-</t>
  </si>
  <si>
    <t>строительство ответвления протяженностью 0,09 км от опоры № 56 существующей ВЛ-0,4 кВ № 2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</t>
  </si>
  <si>
    <t>- строительство ответвления протяженностью 0,1 км от опоры № 27 существующей ВЛ-0,4 кВ № 2 до границы земельного участка заявителя, с увеличением протяженности существующей                 ВЛ-0,4 кВ (марку и сечение провода, протяженность уточнить при проектировании).</t>
  </si>
  <si>
    <t>строительство отпайки от опоры №2 ВЛ-0,4 кВ №2 до границы земельного участка заявителя протяженностью 0,14 км (марку и сечение провода, протяженность уточнить при проектировании).</t>
  </si>
  <si>
    <t>строительство отпайки от опоры №27 ВЛ-0,4 кВ №1 до границы земельного участка заявителя протяженностью 0,04 км (марку и сечение провода, протяженность уточнить при проектировании).</t>
  </si>
  <si>
    <t>строительство отпайки ВЛ-0,4 кВ от опоры №13 ВЛ-0,4 кВ №1 до границы земельного участка заявителя  протяженностью 0,06 км (марку и сечение провода, протяженность уточнить при проектировании).</t>
  </si>
  <si>
    <t>строительство отпайки ВЛ-0,4 кВ от опоры №14 ВЛ-0,4 кВ №1 до границы земельного участка заявителя  протяженностью 0,35 км (марку и сечение провода, протяженность уточнить при проектировании).</t>
  </si>
  <si>
    <t>строительство ВЛ-0,4 кВ от ТП-10/0,4 кВ до границы земельного участка заявителя  протяженностью 0,65 км (марку и сечение провода, протяженность уточнить при проектировании).</t>
  </si>
  <si>
    <t>строительство ВЛ-0,4 кВ от ТП-10/0,4 кВ №51/160 до границы земельного участка заявителя  протяженностью 0,39 км (марку и сечение провода, протяженность уточнить при проектировании).</t>
  </si>
  <si>
    <t>строительство ВЛ-0,4 кВ от ТП-10/0,4 кВ №51/160 до границы земельного участка заявителя  протяженностью 0,42 км (марку и сечение провода, протяженность уточнить при проектировании) - /в т.ч. 0,28 км по техническим условиям З-2135/.</t>
  </si>
  <si>
    <t>строительство ответвления протяженностью 0,12 км от опоры существующей ВЛ-0,4 кВ № 1 (инв. № 303150753600)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</si>
  <si>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- строительство ВЛ-0,4 кВ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0,35 км по техническим условиям С-2159.</t>
  </si>
  <si>
    <t>строительство ответвления протяженностью 0,16 км от опоры существующей ВЛ-0,4 кВ № 1 (инв. № 12013491-00) до границы земельного участка заявителя с увеличением протяженности существующей ВЛ-0,4 кВ (точку врезки, марку и сечение провода, протяженность определить при проектировании).</t>
  </si>
  <si>
    <t>строительство ответвления протяженностью 0,12 км от опоры существующей ВЛ-0,4 кВ № 1 (инв. № 12013491-00) до границы земельного участка заявителя с увеличением протяженности существующей ВЛ-0,4 кВ (точку врезки, марку и сечение провода, протяженность определить при проектировании)</t>
  </si>
  <si>
    <t>- строительство ВЛ-0,4 кВ протяженностью 0,1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</si>
  <si>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ВЛ-0,4 кВ протяженностью 0,05 км от ТП-10/0,4 кВ №095/10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</si>
  <si>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0,06 км от опоры  существующей ВЛ-0,4 кВ № 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</si>
  <si>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ответвления протяженностью 0,1 км от опоры существующей ВЛ-0,4 кВ № 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</si>
  <si>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ответвления протяженностью 0,09 км от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</si>
  <si>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отпайки от опоры №19 ВЛ-0,4 кВ №3 (точку врезки уточнить при проектировании) до границы земельного участка заявителя протяженностью 0,05 км (марку и сечение провода, протяженность определить при проектировании).</t>
  </si>
  <si>
    <t>строительство отпайки от ВЛ-0,4 кВ №1 (точку врезки уточнить при проектировании) до границы земельного участка заявителя протяженностью 0,15 км (марку и сечение провода, протяженность определить при проектировании).</t>
  </si>
  <si>
    <t>- строительство ответвления протяженностью 0,05 км от проектируемой ТП-10/0,4 кВ  до границы земельного участка заявителя (марку и сечение провода, протяженность уточнить при проектировании).</t>
  </si>
  <si>
    <t>строительство ВЛ-0,4 кВ от ТП-10/0,4 кВ №20/160 до границы земельного участка заявителя протяженностью 0,25 км, в т.ч. 0,13 км совместным подвесом по ВЛ-10 кВ №414.15 (марку и сечение провода, протяженность уточнить при проектировании).</t>
  </si>
  <si>
    <t>строительство отпайки от опоры ВЛ-0,4 кВ №2 (точку врезки уточнить при проектировании) до границ земельного участка заявителя протяженностью 0,1 км (марку и сечение провода, протяженность определить при проектировании).</t>
  </si>
  <si>
    <t>- строительство ВЛ-0,4 кВ протяженностью 0,03 км от опоры №43 существующей ВЛ-0,4 кВ №2 до границы земельного участка заявителя (марку и сечение провода, протяженность утончить при проектировании).</t>
  </si>
  <si>
    <t>строительство отпайки от опоры №41 ВЛ-0,4 кВ №1 (точку врезки уточнить при проектировании) до границ земельного участка заявителя протяженностью 0,12 км (марку и сечение провода, протяженность определить при проектировании).</t>
  </si>
  <si>
    <t>- строительство ВЛ-0,4 кВ протяженностью 0,3 км от ТП-10/0,4 кВ  №549 до границ земельного участка заявителя (точку врезки, марку и сечение провода, протяженность определить при проектировании).</t>
  </si>
  <si>
    <t>- строительство ВЛ-0,4 кВ протяженностью 0,33 км от ТП-10/0,4 кВ № 676 до границы земельного участка заявителя (марку и сечение провода, протяженность уточнить при проектировании).</t>
  </si>
  <si>
    <t>строительство отпайки от ВЛ-0,4 кВ №3 (точку врезки уточнить при проектировании) до границ земельного участка заявителя протяженностью 0,2 км с увеличением протяженности существующей ВЛ-0,4 кВ (марку и сечение провода, протяженность определить при проектировании).</t>
  </si>
  <si>
    <t>строительство ВЛ-0,4 кВ протяженностью 0,4 км от ТП-10/0,4 кВ  №3/400 до границ земельного участка заявителя (точку врезки, марку и сечение провода, протяженность определить при проектировании).</t>
  </si>
  <si>
    <t>строительство отпайки от ВЛ-0,4 кВ №1 (точку врезки уточнить при проектировании) до границ земельного участка заявителя протяженностью 0,15 км (точку врезки, марку и сечение провода, протяженность определить при проектировании).</t>
  </si>
  <si>
    <t>- строительство ВЛ-0,4 кВ протяженностью 0,37 км от ТП-10/0,4 кВ  №549 до границ земельного участка заявителя (точку врезки, марку и сечение провода, протяженность определить при проектировании) - /в т.ч. 0,3 км по техническим условиям Ц-8517/.</t>
  </si>
  <si>
    <t>строительство отпайки от ВЛ-0,4 кВ №1 (точку врезки уточнить при проектировании) до границы земельного участка заявителя протяженностью 0,07 км с увеличением протяженности существующей ВЛ-0,4 кВ №1 (марку и сечение провода, протяженность определить при проектировании).</t>
  </si>
  <si>
    <t>- строительство ВЛ-0,4 кВ протяженностью 0,015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</si>
  <si>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0,03 км от опоры № 6 существующей ВЛ-0,4 кВ № 1 до границы земельного участка заявителя с увеличением протяженности существующей                 ВЛ-0,4 кВ (марку и сечение провода, протяженность уточнить при проектировании).</t>
  </si>
  <si>
    <t>реконструкция существующей ВЛ-0,4 кВ № 2 в части монтажа двух дополнительных проводов на участке протяженностью 0,32 км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</si>
  <si>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в части монтажа дополнительного провода на участке протяженностью 1,08 км (объем реконструкции уточнить при проектировании) – за счет средств тарифа на передачу электроэнергии.</t>
  </si>
  <si>
    <t>монтаж дополнительного коммутационного аппарата в РУ-0,4 кВ ТП-10/0,4 кВ № 673 (тип и технические характеристики определить проектом) – за счет средств тарифа на передачу электроэнергии.</t>
  </si>
  <si>
    <t>строительство ответвления протяженностью 0,01 км от опоры существующей ВЛ-10 кВ № 413.14 до проектируемой ТП-10/0,4 кВ (марку и сечение провода, протяженность уточнить при проектировании) – за счет средств тарифа на передачу электроэнериги;
строительство ТП-10/0,4 кВ с силовым трансформатором мощностью 63 кВА (тип ТП, тип и мощность силового трансформатора, схему соединений РУ-10 кВ и РУ-0,4 кВ, количество и параметры оборудования уточнить при проектировании) – за счет средств тарифа на передачу электроэнергии.</t>
  </si>
  <si>
    <t>строительство ответвления протяженностью 0,03 км от опоры №1-47 существующей ВЛ-10 кВ № 176.118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- /за счет средств тарифа на передачу э/э/
строительство ТП-10/0,4 кВ с силовым трансформатором мощностью 63 кВА с врезкой в существующую ВЛ-0,4 кВ №2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/за счет средств тарифа на передачу э/э/.
реконструкция участка ВЛ-0,4 кВ №2 с монтажом одного дополнительного провода в пролетах опор №№36-43 протяженностью 0,2 км по трассе (объем реконструкции уточнить при проектировании) - /за счет средств тарифа на передачу э/э.</t>
  </si>
  <si>
    <t>замена СТП 183/16 на ТП с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</t>
  </si>
  <si>
    <t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</t>
  </si>
  <si>
    <t>реконструкция участка ВЛ-0,4 кВ №2 с монтажом одного дополнительного провода в пролетах опор №№35-38 протяженностью 0,12 км по трассе (объем реконструкции уточнить при проектировании) - /за счет средств тарифа на передачу э/э.</t>
  </si>
  <si>
    <t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  - /аналогично техническим условиям Ц-8517/.</t>
  </si>
  <si>
    <t>строительство ответвления протяженностью 0,47 км от опоры № 36 существующей ВЛ-10 кВ № 32 до проектируемой ТП-10/0,4 кВ с увеличением протяженности существующей ВЛ-10 кВ (марку и сечение провода, протяженность уточнить при проектировании);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   РУ-0,4 кВ, количество и параметры оборудования определить проектом).</t>
  </si>
  <si>
    <t>строительство ответвления протяженностью 0,01 км от опоры существующей ВЛ-10 кВ № 09 до проектируемой ТП-10/0,4 кВ,  с увеличением протяженности существующей ВЛ-10 кВ (марку и сечение провода, протяженность уточнить при проектировании, тип и технические характеристики разъединителя определить проектом) – за счет средств тарифа на передачу электроэнергии;
строительство ТП-10/0,4 кВ с силовым трансформатором мощностью 16 кВА (тип ТП, тип и мощность силового трансформатора уточнить при проектировании, схему соединений РУ-0,4 кВ и РУ-10 кВ, количество и параметры оборудования определить проектом) – за счет средств тарифа на передачу электроэнергии.</t>
  </si>
  <si>
    <t>реконструкция участка ВЛ-0,4 кВ № 1 для совместной подвески двух ВЛ-0,4 кВ  на участке протяженностью 0,25 км (опоры №№ 1…6); переключение участка ВЛ-0,4 кВ № 1 с опоры № 7 на питание от ВЛ-0,4 кВ, строящейся в соответствии с п. 10.1 настоящих технических условий (объем реконструкции уточнить при проектировании) – за счет средств тарифа на передачу электроэнергии.</t>
  </si>
  <si>
    <t>С-2159/1255-ОРЗТП/2014 от 30.05.14г.</t>
  </si>
  <si>
    <t>Лот № 32 ЛЬГОТНИКИ</t>
  </si>
  <si>
    <t>В-2561/1315-ОРЗТП/2014 от 04.06.2014г.</t>
  </si>
  <si>
    <t>Конева Наталья Александровна</t>
  </si>
  <si>
    <t>Курская обл., Щигровский район, Никольский с/с, д.Длинная</t>
  </si>
  <si>
    <t>строительство ответвления протяженностью 0,1 км от опоры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</si>
  <si>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З-2132/1313-ОРЗТП/2014 от 04.06.2014г.</t>
  </si>
  <si>
    <t>ИП Дроздов Михаил Михайлович</t>
  </si>
  <si>
    <t>Курская облг. Рыльск ул.Советская площадь д.2</t>
  </si>
  <si>
    <t>строительство ВЛ-0,4 кВ от ТП-10/0,4 кВ №33 до границы земельного участка заявителя  протяженностью 0,53 км (марку и сечение провода, протяженность уточнить при проектировании).</t>
  </si>
  <si>
    <t>Ц-7854/1310-ОРЗТП/2014 от 05.06.2014г.</t>
  </si>
  <si>
    <t>Поздняя Серафима Ивановна</t>
  </si>
  <si>
    <t>Курская обл., Курский р-н, Камышинский с/с, с/т "Рассвет-2", уч.907</t>
  </si>
  <si>
    <t xml:space="preserve"> - строительство ответвления протяженностью 0,2 км от опоры существующей ВЛ-0,4 кВ № 1 от ТП-10/0,4 кВ № 397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</si>
  <si>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З-2136</t>
  </si>
  <si>
    <t>З-2141</t>
  </si>
  <si>
    <t>З-2155</t>
  </si>
  <si>
    <t>З-2157</t>
  </si>
  <si>
    <t>Васильев Владимир Алексеевич</t>
  </si>
  <si>
    <t xml:space="preserve">  строительство ВЛ-0,4 кВ от ТП-10/0,4 кВ до границы земельного участка заявителя  протяженностью 0,11 км (марку и сечение провода, протяженность уточнить при проектировании) – /в т.ч. 0,07 км по техническим условиям З-2131/.</t>
  </si>
  <si>
    <t>Курская обл г. Рыльск ул. Офицерская д.26а</t>
  </si>
  <si>
    <t>Фелько Святослав Николаевич</t>
  </si>
  <si>
    <t>строительство ВЛ-0,4 кВ от ТП-10/0,4 кВ №51/160 до границы земельного участка заявителя  протяженностью 0,42 км (марку и сечение провода, протяженность уточнить при проектировании) - /в т.ч. 0,35 км по техническим условиям З-2135/.</t>
  </si>
  <si>
    <t>Курская обл. г.Рыльск ул. Зеленая д9</t>
  </si>
  <si>
    <t>ИП Константинов Михаил Иванович</t>
  </si>
  <si>
    <t>строительство ВЛ-0,4 кВ от ТП-10/0,4 кВ №33 до границы земельного участка заявителя  протяженностью 0,56 км (марку и сечение провода, протяженность уточнить при проектировании) - /в т.ч. 0,53 км по техническим условиям З-2132/.</t>
  </si>
  <si>
    <t xml:space="preserve"> Курская облг. Рыльск ул.Советская площадь д.2</t>
  </si>
  <si>
    <t>Митяева Валентина Мифодьевна</t>
  </si>
  <si>
    <t>строительство ВЛ-0,4 кВ от ТП-10/0,4 кВ №51/160 до границы земельного участка заявителя  протяженностью 0,59 км (марку и сечение провода, протяженность уточнить при проектировании) - /в т.ч. 0,35 км по техническим условиям З-2137, З-2140/.</t>
  </si>
  <si>
    <t>Курская облг. Рыльск ул.Зеленая д.6</t>
  </si>
  <si>
    <t>Курская обл., Железногорский р-н,с. Разветье, квартал "Заозерье"</t>
  </si>
  <si>
    <t>С-2161/1327-ОРЗТП/2014 от 06.06.2014г.</t>
  </si>
  <si>
    <t>Зайцева Александра Александровна</t>
  </si>
  <si>
    <t>С-2173/1342-ОРЗТП/2014 от 06.06.2014г.</t>
  </si>
  <si>
    <t>Стариков Вячеслав Павлович</t>
  </si>
  <si>
    <t>Курская обл., г. Железногорск,с/о"Шахтер" № 168/4</t>
  </si>
  <si>
    <t>строительство ответвления протяженностью 0,3 км от опоры № 6 существующей ВЛ-0,4 кВ № 2 до границы земельного участка заявителя (марку и сечение провода, протяженность уточнить при проектировании).</t>
  </si>
  <si>
    <t>З-2110/1358-ОРЗТП/2014 от 06.06.2014г.</t>
  </si>
  <si>
    <t>Аниканов Сергей Владимирович</t>
  </si>
  <si>
    <t xml:space="preserve"> Курская область, Льговский район, Вышнедеревенский сельсовет, СТ "Железнодорожник"</t>
  </si>
  <si>
    <t>строительство отпайки от опоры №7 ВЛ-0,4 кВ №1 до границы земельного участка заявителя  протяженностью 0,22 км с увеличением протяженности существующей ВЛ-0,4 кВ (точку врезки, марку и сечение провода, протяженность уточнить при проектировании).</t>
  </si>
  <si>
    <t>С-2158/1363-ОРЗТП/2014 от 09.06.2014г.</t>
  </si>
  <si>
    <t>Комилов Рустам Убайдович</t>
  </si>
  <si>
    <t>З-2149/1370-ОРЗТП/2014 от 09.06.2014г.</t>
  </si>
  <si>
    <t>Сайданова Ольга Сайдирасуловна</t>
  </si>
  <si>
    <t>строительство ВЛ-0,4 кВ от ТП-10/0,4 кВ №676 до границы земельного участка заявителя протяженностью 0,33 км (точку врезки, марку и сечение провода, протяженность уточнить при проектировании).</t>
  </si>
  <si>
    <t>Ц-8331/1320-ОРЗТП/2014 от 05.06.2014г.</t>
  </si>
  <si>
    <t>Дронов Виктор Николаевич</t>
  </si>
  <si>
    <t>г. Курск, с/т «Знание», уч. № 47, кад.№46:29:103187:58</t>
  </si>
  <si>
    <t xml:space="preserve">Инвентарный номер </t>
  </si>
  <si>
    <t>Остальной объем строительства включен в З-2131</t>
  </si>
  <si>
    <t>Остальной объем строительства включен в З-2132</t>
  </si>
  <si>
    <t>Остальной объем строительства включен в З-2135</t>
  </si>
  <si>
    <t>Остальной объем строительства включен в З-2137, З-2140</t>
  </si>
  <si>
    <t>ВЛ-0,4 кВ № 1 инв. № 303150753600</t>
  </si>
  <si>
    <t>Остальной объем строительства включен в С-1833 (Лот № 25 Льготники СЭС)</t>
  </si>
  <si>
    <t>ВЛ-10 кВ № 12 инв. № 303150760302</t>
  </si>
  <si>
    <t>ВЛ-0,4 кВ № 1 инв. № 12013491-00</t>
  </si>
  <si>
    <t>Остальной объем строительства включен в Ц-6901 (Лот № 23 Льготники ЦЭС-1)</t>
  </si>
  <si>
    <t>Остальной объем строительства включен в Ц-8036 (Лот № 29 Льготники ЦЭС-Южный)</t>
  </si>
  <si>
    <t>Остальной объем строительства включен в Ц-7566 (Лот № 25 Льготники ВЭС,ЗЭС,ЦЭС,ЮЭС), Ц-7828 (Лот № 27 Льготники)</t>
  </si>
  <si>
    <t>Остальной объем строительства включен в Ц-8336</t>
  </si>
  <si>
    <t>Монтаж автоматического выключателя в РУ-0,4 кВ ТП 10/0,4 кВ, шт.</t>
  </si>
  <si>
    <t>Монтаж ячейки 10 (6 ) кВ, шт.</t>
  </si>
  <si>
    <t>Монтаж приборов учета с организацией АСКУЭ, шт.</t>
  </si>
  <si>
    <t>Строительство ВЛ-10 (6) кВ, км</t>
  </si>
  <si>
    <t>Строительство ВЛЗ-10 (6) кВ, км</t>
  </si>
  <si>
    <t xml:space="preserve">Реконструкция ВЛ-10 (6) кВ, км </t>
  </si>
  <si>
    <t>монтаж разъединителя 10 (6) кВ, шт.</t>
  </si>
  <si>
    <t>Строительство КЛ-10 (6) кВ, км</t>
  </si>
  <si>
    <t>Строительство КЛ-0,4 кВ, км</t>
  </si>
  <si>
    <t>Монтаж ТП 10 (6)/0,4 кВ, шт.</t>
  </si>
  <si>
    <t>Монтаж учёта в ТП 10 (6)/0,4 кВ, шт.</t>
  </si>
  <si>
    <t>Строительство ВЛИ-0,4 кВ, км</t>
  </si>
  <si>
    <t>Реконструкция ВЛ-0,4 кВ со строительством ВЛИ-0,4 кВ, км</t>
  </si>
  <si>
    <t>Реконструкция ВЛ-0,4 кВ с монтажем дополнительного провода, км</t>
  </si>
  <si>
    <t>Реконструкция ВЛ-0,4 кВ с монтажем 4-х дополнительныхпроводов, км</t>
  </si>
  <si>
    <t>Остальной объем строительства включен в Ц-7946 (Лот № 29 Льготники ЦЭС-Северный)</t>
  </si>
  <si>
    <t>СТП 63 кВА</t>
  </si>
  <si>
    <t xml:space="preserve"> строительство отпайки от ВЛ-0,4 кВ №1 (точку врезки уточнить при проектировании) до границ земельного участка заявителя протяженностью 0,2 км совместным подвесом с ВЛ-10 кВ №176.120 с установкой дополнительных опор (точку врезки, марку и сечение провода, протяженность определить при проектировании).</t>
  </si>
  <si>
    <t>Остальной объем строительства включен в Ц-8517</t>
  </si>
  <si>
    <t>Остальной объем строительства включен в Ц-8223 (Лот № 31 Льготники ЦЭС-Северный)</t>
  </si>
  <si>
    <t>Остальной объем строительства включен в Ц-8245 (Лот № 30 Льготники)</t>
  </si>
  <si>
    <t>строительство ВЛ-0,4 кВ протяженностью 0,25 км совместной подвеской по опорам реконструируемого участка ВЛ-0,4 кВ № 1 от ТП-10/0,4 кВ до опоры № 6 (марку и сечение провода, протяженность уточнить при проектировании).</t>
  </si>
  <si>
    <r>
      <t xml:space="preserve">строительство отпайки ВЛ-0,4 кВ от проектируемой </t>
    </r>
    <r>
      <rPr>
        <b/>
        <sz val="10"/>
        <rFont val="Arial Cyr"/>
        <charset val="204"/>
      </rPr>
      <t xml:space="preserve">(по ТУ З-1986 (Лот № 23 аналог. Льготники ЗЭС) </t>
    </r>
    <r>
      <rPr>
        <sz val="10"/>
        <rFont val="Arial Cyr"/>
        <charset val="204"/>
      </rPr>
      <t>ВЛ-0,4 кВ до границы земельного участка заявителя  протяженностью 0,13 км (марку и сечение провода, протяженность уточнить при проектировании).</t>
    </r>
  </si>
  <si>
    <r>
      <t xml:space="preserve"> - строительство ВЛ-0,4 кВ протяженностью 0,16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 км по техническим условиям </t>
    </r>
    <r>
      <rPr>
        <b/>
        <sz val="10"/>
        <rFont val="Arial Cyr"/>
        <charset val="204"/>
      </rPr>
      <t>С-1833 (Лот № 25 Льготники СЭС).</t>
    </r>
  </si>
  <si>
    <r>
      <t xml:space="preserve">строительство ответвления протяженностью 0,02 км от опоры существующей ВЛ-10 кВ № 2.6.19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С-1833 (Лот № 25 Льготники СЭС);</t>
    </r>
    <r>
      <rPr>
        <sz val="10"/>
        <rFont val="Arial Cyr"/>
        <charset val="204"/>
      </rPr>
      <t xml:space="preserve">
строительство СТП-10/0,4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С-1833 (Лот № 25 Льготники СЭС).</t>
    </r>
  </si>
  <si>
    <r>
      <t xml:space="preserve">строительство ответвления протяженностью 0,5 км от опоры существующей ВЛ-10 кВ № 12 (инв. № 303150760302)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С-1694 (Лот № 20 СЭС);</t>
    </r>
    <r>
      <rPr>
        <sz val="10"/>
        <rFont val="Arial Cyr"/>
        <charset val="204"/>
      </rPr>
      <t xml:space="preserve">
замена ТП-10/0,4 кВ с силовым трансформатором мощностью 40 кВА (построенной по договору С-1694)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  </r>
  </si>
  <si>
    <r>
      <t xml:space="preserve"> - строительство ВЛ-0,4 кВ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 – в то числе 0,35 км по техническим условиям </t>
    </r>
    <r>
      <rPr>
        <b/>
        <sz val="10"/>
        <rFont val="Arial Cyr"/>
        <charset val="204"/>
      </rPr>
      <t>С-2160 (Договор ТП не подписан).</t>
    </r>
  </si>
  <si>
    <r>
      <t xml:space="preserve">строительство ответвления протяженностью 0,5 км от опоры существующей ВЛ-10 кВ № 12                                  (инв. № 303150760302)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С-1694 (Лот № 20 СЭС);</t>
    </r>
    <r>
      <rPr>
        <sz val="10"/>
        <rFont val="Arial Cyr"/>
        <charset val="204"/>
      </rPr>
      <t xml:space="preserve">
замена ТП-10/0,4 кВ с силовым трансформатором мощностью 40 кВА (построенной по договору С-1694)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С-2160 (Договор ТП не подписан).</t>
    </r>
  </si>
  <si>
    <r>
      <t xml:space="preserve">строительство ответвления протяженностью 0,10 км от опоры существующей ВЛ-10 кВ № 424.08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 xml:space="preserve">Ц-6901 (Лот № 23 Льготники ЦЭС-1);           </t>
    </r>
    <r>
      <rPr>
        <sz val="10"/>
        <rFont val="Arial Cyr"/>
        <charset val="204"/>
      </rPr>
      <t xml:space="preserve">                                  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 xml:space="preserve">Ц-6901 (Лот № 23 Льготники ЦЭС-1).                     </t>
    </r>
    <r>
      <rPr>
        <sz val="10"/>
        <rFont val="Arial Cyr"/>
        <charset val="204"/>
      </rPr>
      <t xml:space="preserve">                         реконструкция ВЛ-0,4 кВ № 1 в части переключения на питание от проектируемой в соответствие с п. 10.2 настоящих технических условий ТП-10/0,4 кВ – за счет средств тарифа на передачу электроэнергии.</t>
    </r>
  </si>
  <si>
    <r>
      <t xml:space="preserve"> - строительство ВЛ-0,4 кВ протяженностью 0,5 км от ТП-10/0,4 кВ №6/250 до границы земельного участка заявителя (марку и сечение провода, протяженность уточнить при проектировании) – /в т.ч. 0,45 км по техническим условиям</t>
    </r>
    <r>
      <rPr>
        <b/>
        <sz val="10"/>
        <rFont val="Arial Cyr"/>
        <charset val="204"/>
      </rPr>
      <t xml:space="preserve"> Ц-8036 (Лот № 29 Льготники ЦЭС-Южный)/.</t>
    </r>
  </si>
  <si>
    <r>
      <t xml:space="preserve"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  - /аналогично техническим условиям </t>
    </r>
    <r>
      <rPr>
        <b/>
        <sz val="10"/>
        <rFont val="Arial Cyr"/>
        <charset val="204"/>
      </rPr>
      <t>Ц-8036 (Лот № 29 Льготники ЦЭС-Южный)/.</t>
    </r>
  </si>
  <si>
    <r>
      <t xml:space="preserve">строительство ВЛ-0,4 кВ протяженностью 0,21 км от проектируемой </t>
    </r>
    <r>
      <rPr>
        <b/>
        <sz val="10"/>
        <rFont val="Arial Cyr"/>
        <charset val="204"/>
      </rPr>
      <t xml:space="preserve">(по ТУ Ц-7610 (Лот № 26 Льготники ЦЭС), Ц-7079 (Лот № 22 Льготник ЦЭС), Ц-7396 (Лот №23-24 Льготники ЦЭС-3))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проектировании).</t>
    </r>
  </si>
  <si>
    <r>
      <t xml:space="preserve">строительство отпайки от проектируемой </t>
    </r>
    <r>
      <rPr>
        <b/>
        <sz val="10"/>
        <rFont val="Arial Cyr"/>
        <charset val="204"/>
      </rPr>
      <t>(по ТУ Ц-7787 (Лот № 27 Льготники))</t>
    </r>
    <r>
      <rPr>
        <sz val="10"/>
        <rFont val="Arial Cyr"/>
        <charset val="204"/>
      </rPr>
      <t xml:space="preserve"> ВЛ-0,4 кВ (точку врезки уточнить при проектировании) до границы земельного участка заявителя протяженностью 0,47 км (марку и сечение провода, протяженность уточнить при проектировании).</t>
    </r>
  </si>
  <si>
    <r>
      <t>строительство ВЛ-0,4 кВ протяженностью 0,3 км от проектируемой</t>
    </r>
    <r>
      <rPr>
        <b/>
        <sz val="10"/>
        <rFont val="Arial Cyr"/>
        <charset val="204"/>
      </rPr>
      <t xml:space="preserve"> (по ТУ Ц-7566 (Лот № 25 Льготники ВЭС,ЗЭС,ЦЭС,ЮЭС))</t>
    </r>
    <r>
      <rPr>
        <sz val="10"/>
        <rFont val="Arial Cyr"/>
        <charset val="204"/>
      </rPr>
      <t xml:space="preserve"> ТП-10/0,4 кВ до границы земельного участка заявителя (марку и сечение провода, протяженность определить при проектировании) - /в т.ч. 0,26 км по техническим условиям </t>
    </r>
    <r>
      <rPr>
        <b/>
        <sz val="10"/>
        <rFont val="Arial Cyr"/>
        <charset val="204"/>
      </rPr>
      <t>Ц-7566 (Лот № 25 Льготники ВЭС,ЗЭС,ЦЭС,ЮЭС), Ц-7828 (Лот № 27 Льготники)/.</t>
    </r>
  </si>
  <si>
    <r>
      <t xml:space="preserve">строительство ВЛ-0,4 кВ протяженностью 0,15 км от проектируемой </t>
    </r>
    <r>
      <rPr>
        <b/>
        <sz val="10"/>
        <rFont val="Arial Cyr"/>
        <charset val="204"/>
      </rPr>
      <t xml:space="preserve">(по ТУ Ц-7566 (Лот № 25 Льготники ВЭС,ЗЭС,ЦЭС,ЮЭС))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 - /в т.ч. 0,06 км по техническим условиям Ц-8336/.</t>
    </r>
  </si>
  <si>
    <r>
      <t xml:space="preserve">строительство ВЛ-0,4 кВ протяженностью 0,44 км от проектируемой </t>
    </r>
    <r>
      <rPr>
        <b/>
        <sz val="10"/>
        <rFont val="Arial Cyr"/>
        <charset val="204"/>
      </rPr>
      <t xml:space="preserve">(по ТУ Ц-6950 (Лот № 22 Льготник ЦЭС) и Ц-6951 (Лот № 22 Льготник ЦЭС)) </t>
    </r>
    <r>
      <rPr>
        <sz val="10"/>
        <rFont val="Arial Cyr"/>
        <charset val="204"/>
      </rPr>
      <t>ТП-10/0,4 кВ  до границ земельного участка заявителя (марку и сечение провода, протяженность определить при проектировании).</t>
    </r>
  </si>
  <si>
    <r>
      <t xml:space="preserve">строительство ВЛ-0,4 кВ протяженностью 0,38 км от ТП-10/0,4 кВ №688 до границы земельного участка заявителя (марку и сечение провода, протяженность определить при проектировании) – в том числе 0,38 км по техническим условиям </t>
    </r>
    <r>
      <rPr>
        <b/>
        <sz val="10"/>
        <rFont val="Arial Cyr"/>
        <charset val="204"/>
      </rPr>
      <t>Ц-7939 (Договор ТП не подписан), Ц-7941 (Договор ТП не подписан).</t>
    </r>
  </si>
  <si>
    <r>
      <t xml:space="preserve"> - строительство ВЛ-0,4 кВ протяженностью 0,4 км от ТП-10/0,4 кВ № 673 до границ земельного участка заявителя (марку и сечение провода, протяженность определить при проектировании) – в том числе 0,28 км по техническим условиям </t>
    </r>
    <r>
      <rPr>
        <b/>
        <sz val="10"/>
        <rFont val="Arial Cyr"/>
        <charset val="204"/>
      </rPr>
      <t>Ц-7176 (Лот № 23-24 Льготники ЦЭС).</t>
    </r>
  </si>
  <si>
    <r>
      <t xml:space="preserve"> - строительство ВЛ-0,4 кВ протяженностью 0,53 км от ТП-10/0,4 кВ № 11/160 до границы земельного участка заявителя (марку и сечение провода, протяженность уточнить при проектировании) – /в т. ч. 0,48 км по техническим условиям </t>
    </r>
    <r>
      <rPr>
        <b/>
        <sz val="10"/>
        <rFont val="Arial Cyr"/>
        <charset val="204"/>
      </rPr>
      <t>Ц-7946 (Лот № 29 Льготники ЦЭС-Северный)/.</t>
    </r>
  </si>
  <si>
    <r>
      <t xml:space="preserve">расширение РУ-0,4 кВ ТП-10/0,4 кВ № 11/160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 - /аналогично техническим условиям </t>
    </r>
    <r>
      <rPr>
        <b/>
        <sz val="10"/>
        <rFont val="Arial Cyr"/>
        <charset val="204"/>
      </rPr>
      <t>Ц-7946 (Лот № 29 Льготники ЦЭС-Северный)/.</t>
    </r>
  </si>
  <si>
    <r>
      <t xml:space="preserve">замена ТП-10/0,4 кВ № 676 на ТП с силовым трансформатором большей мощности, не более 100 кВА (тип ТП, тип и мощность силового трансформатора схему соединений РУ-10 кВ и РУ-0,4 кВ, количество и параметры оборудования уточнить при проектировании) – в том числе для технических условий по договорам </t>
    </r>
    <r>
      <rPr>
        <b/>
        <sz val="10"/>
        <rFont val="Arial Cyr"/>
        <charset val="204"/>
      </rPr>
      <t>Ц-8064 (Лот № 30 Льготники ЦЭС-Южная), Ц-8058 (Лот № 30 Льготники ЦЭС-Южная), Ц-8052 (Лот № 29 Льготники ЦЭС-Южный), Ц-8422 (Лот № 30 аналог. Льготники ЦЭС-Южная), Ц-8434, Ц-8425 (Договор ТП не подписан), Ц-8331 (Договор ТП не подписан), Ц-8014 (Договор ТП не подписан),</t>
    </r>
    <r>
      <rPr>
        <sz val="10"/>
        <rFont val="Arial Cyr"/>
        <charset val="204"/>
      </rPr>
      <t xml:space="preserve"> за счет средств тарифа на передачу элетроэнергии.</t>
    </r>
  </si>
  <si>
    <r>
      <t xml:space="preserve">строительство ВЛ-0,4 кВ протяженностью 0,2 км от проектируемой </t>
    </r>
    <r>
      <rPr>
        <b/>
        <sz val="10"/>
        <rFont val="Arial Cyr"/>
        <charset val="204"/>
      </rPr>
      <t xml:space="preserve">(по ТУ Ц-7173 (Лот № 23 Льготники ЦЭС-1), Ц-7175 (Лот № 23 Льготники ЦЭС-1))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проектировании).</t>
    </r>
  </si>
  <si>
    <r>
      <t xml:space="preserve">строительство ответвления протяженностью 0,23 км от строящейся по договору </t>
    </r>
    <r>
      <rPr>
        <b/>
        <sz val="10"/>
        <rFont val="Arial Cyr"/>
        <charset val="204"/>
      </rPr>
      <t xml:space="preserve">Ц-7751 (Лот № 27 Льготники) </t>
    </r>
    <r>
      <rPr>
        <sz val="10"/>
        <rFont val="Arial Cyr"/>
        <charset val="204"/>
      </rPr>
      <t xml:space="preserve">ВЛ-0,4 кВ до границы земельного участка заявителя (марку и сечение провода, протяженность уточнить при проектировании) – в том числе 0,08 км по техническим условиям </t>
    </r>
    <r>
      <rPr>
        <b/>
        <sz val="10"/>
        <rFont val="Arial Cyr"/>
        <charset val="204"/>
      </rPr>
      <t>Ц-8223 (Лот № 31 Льготники ЦЭС-Северный)</t>
    </r>
  </si>
  <si>
    <r>
      <t xml:space="preserve">строительство ВЛ-0,4 кВ протяженностью 0,16 км от проектируемой </t>
    </r>
    <r>
      <rPr>
        <b/>
        <sz val="10"/>
        <rFont val="Arial Cyr"/>
        <charset val="204"/>
      </rPr>
      <t xml:space="preserve">(по ТУ Ц-7566 (Лот № 25 Льготники ВЭС,ЗЭС,ЦЭС,ЮЭС))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 - /в т.ч. 0,09 км по техническим условиям</t>
    </r>
    <r>
      <rPr>
        <b/>
        <sz val="10"/>
        <rFont val="Arial Cyr"/>
        <charset val="204"/>
      </rPr>
      <t xml:space="preserve"> Ц-8245 (Лот № 30 Льготники)/.</t>
    </r>
  </si>
  <si>
    <r>
      <t xml:space="preserve">строительство ВЛ-0,4 кВ от ТП-10/0,4 кВ №688 до границы земельного участка заявителя протяженностью 0,2 км (марку и сечение провода, протяженность определить при проектировании) – в том числе 0,17 км по техническим условиям </t>
    </r>
    <r>
      <rPr>
        <b/>
        <sz val="10"/>
        <rFont val="Arial Cyr"/>
        <charset val="204"/>
      </rPr>
      <t>Ц-7938 (Договор ТП не подписан), Ц-7997 (Договор ТП не подписан).</t>
    </r>
  </si>
  <si>
    <t xml:space="preserve">Наименование работ </t>
  </si>
  <si>
    <t>Кол-во</t>
  </si>
  <si>
    <t>ПИР</t>
  </si>
  <si>
    <t>СМР</t>
  </si>
  <si>
    <t>Оборуд</t>
  </si>
  <si>
    <t>Прочие</t>
  </si>
  <si>
    <t>ИТОГО</t>
  </si>
  <si>
    <t>Строительство ВЛИ-0,4 кВ</t>
  </si>
  <si>
    <t>Монтаж учёта в ТП 10 (6)/0,4 кВ</t>
  </si>
  <si>
    <t>демонтаж СТП 40 кВА</t>
  </si>
  <si>
    <t xml:space="preserve">монтаж КТП 100 кВА
</t>
  </si>
  <si>
    <t>КТП 250 кВа</t>
  </si>
  <si>
    <t>демонтаж СТП 25 кВА</t>
  </si>
  <si>
    <t>Реконструкция ВЛ-0,4 кВ с монтажем дополнительного провода</t>
  </si>
  <si>
    <t>демонтаж СТП 16 кВА</t>
  </si>
  <si>
    <t>32 лот (ЛЬГОТНИКИ)</t>
  </si>
  <si>
    <t>НСиР</t>
  </si>
  <si>
    <t>ВЛЭП</t>
  </si>
  <si>
    <t>Прочее</t>
  </si>
  <si>
    <t>КЛЭП</t>
  </si>
  <si>
    <t>ТПиР</t>
  </si>
  <si>
    <t>Монтаж ячейки 10 (6 ) кВ, шт.(с вакуумным выключателем и микропроцессорными УРЗА)</t>
  </si>
  <si>
    <t>Монтаж приборов учета  (без АСКУЭ)</t>
  </si>
  <si>
    <t>Реконструкция ВЛ-10 (6) кВ Установка 2-х дополнительных опор для совместного подвеса ВЛ-0,4 кВ</t>
  </si>
  <si>
    <t>Строительство ВЛИ-0,4 кВ, км 0,2 км совместным подвесом с ВЛ-10 кВ</t>
  </si>
  <si>
    <t>Строительство ВЛИ-0,4 кВ, км 0,25 км, в т.ч. 0,13 км совместным подвесом по ВЛ-10 кВ</t>
  </si>
  <si>
    <t>Строительство ВЛИ-0,4 кВ 0,25 совместной подвеской по опорам реконструируемого участка ВЛ-0,4 кВ № 1</t>
  </si>
  <si>
    <t>0040897048</t>
  </si>
  <si>
    <t>0040897072</t>
  </si>
  <si>
    <t>0040907890</t>
  </si>
  <si>
    <t>0040887351</t>
  </si>
  <si>
    <t>0040891691</t>
  </si>
  <si>
    <t>0040899689</t>
  </si>
  <si>
    <t>0040901492</t>
  </si>
  <si>
    <t>0040901546</t>
  </si>
  <si>
    <t>0040901584</t>
  </si>
  <si>
    <t>0040903481</t>
  </si>
  <si>
    <t>0040903493</t>
  </si>
  <si>
    <t>0040903552</t>
  </si>
  <si>
    <t>0040903532</t>
  </si>
  <si>
    <t>0040903517</t>
  </si>
  <si>
    <t>0040907167</t>
  </si>
  <si>
    <t>0040909974</t>
  </si>
  <si>
    <t>0040909367</t>
  </si>
  <si>
    <t>0040909303</t>
  </si>
  <si>
    <t>0040893208</t>
  </si>
  <si>
    <t>0040903697</t>
  </si>
  <si>
    <t>0040902585</t>
  </si>
  <si>
    <t>0040902625</t>
  </si>
  <si>
    <t>0040903776</t>
  </si>
  <si>
    <t>0040900549</t>
  </si>
  <si>
    <t>0040900643</t>
  </si>
  <si>
    <t>0040908062</t>
  </si>
  <si>
    <t>0040870793</t>
  </si>
  <si>
    <t>0040890629</t>
  </si>
  <si>
    <t>0040881682</t>
  </si>
  <si>
    <t>0040885132</t>
  </si>
  <si>
    <t>0040888803</t>
  </si>
  <si>
    <t>0040890117</t>
  </si>
  <si>
    <t>0040892679</t>
  </si>
  <si>
    <t>0040892695</t>
  </si>
  <si>
    <t>0040893165</t>
  </si>
  <si>
    <t>0040906520</t>
  </si>
  <si>
    <t>0040893789</t>
  </si>
  <si>
    <t>0040896163</t>
  </si>
  <si>
    <t>0040896424</t>
  </si>
  <si>
    <t>0040896317</t>
  </si>
  <si>
    <t>0040896748</t>
  </si>
  <si>
    <t>0040897149</t>
  </si>
  <si>
    <t>0040897220</t>
  </si>
  <si>
    <t>0040899334</t>
  </si>
  <si>
    <t>0040907859</t>
  </si>
  <si>
    <t>0040899370</t>
  </si>
  <si>
    <t>0040899388</t>
  </si>
  <si>
    <t>0040902370</t>
  </si>
  <si>
    <t>0040899951</t>
  </si>
  <si>
    <t>0040902432</t>
  </si>
  <si>
    <t>0040902729</t>
  </si>
  <si>
    <t>0040904990</t>
  </si>
  <si>
    <t>0040902740</t>
  </si>
  <si>
    <t>0040904651</t>
  </si>
  <si>
    <t>0040906480</t>
  </si>
  <si>
    <t>0040906512</t>
  </si>
  <si>
    <t>0040906539</t>
  </si>
  <si>
    <t>0040906391</t>
  </si>
  <si>
    <t>0040906458</t>
  </si>
  <si>
    <t>0040906431</t>
  </si>
  <si>
    <t>0040907847</t>
  </si>
  <si>
    <t>0040906524</t>
  </si>
  <si>
    <t>0040908141</t>
  </si>
  <si>
    <t>0040908151</t>
  </si>
  <si>
    <t>0040908277</t>
  </si>
  <si>
    <t>0040877801</t>
  </si>
  <si>
    <t>0040896789</t>
  </si>
  <si>
    <t>0040896811</t>
  </si>
  <si>
    <t>0040903227</t>
  </si>
  <si>
    <t>ПНР</t>
  </si>
  <si>
    <t>Монтаж СТП 63 кВА</t>
  </si>
  <si>
    <t>Монтаж учёта в ТП 10/0,4 кВ, шт.</t>
  </si>
  <si>
    <t>Строительство ВЛ-10 кВ, км</t>
  </si>
  <si>
    <t>Строительство ВЛЗ-10 кВ, км</t>
  </si>
  <si>
    <t>Монтаж разъединителя 10 (6) кВ,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</si>
</sst>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sz val="18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8"/>
      <name val="Arial Cyr"/>
      <charset val="204"/>
    </font>
    <font>
      <b/>
      <sz val="1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6" fillId="2" borderId="0" xfId="0" applyNumberFormat="1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164" fontId="0" fillId="0" borderId="0" xfId="0" applyNumberFormat="1" applyFill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5" borderId="1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1" fontId="0" fillId="5" borderId="0" xfId="0" applyNumberFormat="1" applyFill="1" applyAlignment="1">
      <alignment horizontal="center" vertical="center" wrapText="1"/>
    </xf>
    <xf numFmtId="164" fontId="0" fillId="5" borderId="0" xfId="0" applyNumberFormat="1" applyFill="1" applyAlignment="1">
      <alignment horizontal="center" vertical="center" wrapText="1"/>
    </xf>
    <xf numFmtId="0" fontId="17" fillId="0" borderId="0" xfId="0" applyFont="1"/>
    <xf numFmtId="0" fontId="0" fillId="0" borderId="0" xfId="0"/>
    <xf numFmtId="0" fontId="18" fillId="0" borderId="1" xfId="0" applyNumberFormat="1" applyFont="1" applyFill="1" applyBorder="1" applyAlignment="1">
      <alignment horizontal="center" vertical="center" wrapText="1"/>
    </xf>
    <xf numFmtId="14" fontId="14" fillId="0" borderId="4" xfId="0" applyNumberFormat="1" applyFont="1" applyFill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center" vertical="center" wrapText="1"/>
    </xf>
    <xf numFmtId="14" fontId="14" fillId="0" borderId="6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0" fontId="5" fillId="6" borderId="1" xfId="0" applyNumberFormat="1" applyFont="1" applyFill="1" applyBorder="1" applyAlignment="1">
      <alignment horizontal="center" vertical="center" wrapText="1"/>
    </xf>
    <xf numFmtId="0" fontId="12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ill>
        <patternFill patternType="solid">
          <fgColor rgb="FF92D05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CG115"/>
  <sheetViews>
    <sheetView tabSelected="1" zoomScale="50" zoomScaleNormal="50" zoomScaleSheetLayoutView="20" workbookViewId="0">
      <pane ySplit="2" topLeftCell="A3" activePane="bottomLeft" state="frozen"/>
      <selection pane="bottomLeft" activeCell="N43" sqref="N43"/>
    </sheetView>
  </sheetViews>
  <sheetFormatPr defaultColWidth="9.140625" defaultRowHeight="21" x14ac:dyDescent="0.35"/>
  <cols>
    <col min="1" max="1" width="19.85546875" style="15" customWidth="1"/>
    <col min="2" max="2" width="15.85546875" style="15" hidden="1" customWidth="1"/>
    <col min="3" max="3" width="21.140625" style="15" hidden="1" customWidth="1"/>
    <col min="4" max="4" width="19.42578125" style="15" customWidth="1"/>
    <col min="5" max="5" width="8.140625" style="15" customWidth="1"/>
    <col min="6" max="6" width="29" style="15" hidden="1" customWidth="1"/>
    <col min="7" max="9" width="29" style="20" hidden="1" customWidth="1"/>
    <col min="10" max="10" width="19.42578125" style="20" customWidth="1"/>
    <col min="11" max="11" width="29" style="20" customWidth="1"/>
    <col min="12" max="13" width="12.5703125" style="20" customWidth="1"/>
    <col min="14" max="14" width="35.28515625" style="23" customWidth="1"/>
    <col min="15" max="16" width="18.42578125" style="23" customWidth="1"/>
    <col min="17" max="17" width="24.85546875" style="24" customWidth="1"/>
    <col min="18" max="18" width="15.7109375" style="24" customWidth="1"/>
    <col min="19" max="20" width="17.85546875" style="24" customWidth="1"/>
    <col min="21" max="21" width="17" style="24" customWidth="1"/>
    <col min="22" max="22" width="14.85546875" style="24" customWidth="1"/>
    <col min="23" max="23" width="26" style="24" customWidth="1"/>
    <col min="24" max="24" width="29.85546875" style="9" hidden="1" customWidth="1"/>
    <col min="25" max="25" width="17.42578125" style="5" hidden="1" customWidth="1"/>
    <col min="26" max="26" width="0" style="5" hidden="1" customWidth="1"/>
    <col min="27" max="27" width="17" style="5" hidden="1" customWidth="1"/>
    <col min="28" max="28" width="13.140625" style="5" hidden="1" customWidth="1"/>
    <col min="29" max="29" width="17" style="5" hidden="1" customWidth="1"/>
    <col min="30" max="30" width="0" style="5" hidden="1" customWidth="1"/>
    <col min="31" max="31" width="15.85546875" style="5" hidden="1" customWidth="1"/>
    <col min="32" max="32" width="10" style="5" hidden="1" customWidth="1"/>
    <col min="33" max="33" width="0" style="5" hidden="1" customWidth="1"/>
    <col min="34" max="34" width="14.140625" style="5" hidden="1" customWidth="1"/>
    <col min="35" max="35" width="12.5703125" style="3" hidden="1" customWidth="1"/>
    <col min="36" max="36" width="0" style="3" hidden="1" customWidth="1"/>
    <col min="37" max="37" width="11.85546875" style="3" hidden="1" customWidth="1"/>
    <col min="38" max="38" width="17.42578125" style="3" hidden="1" customWidth="1"/>
    <col min="39" max="39" width="0" style="3" hidden="1" customWidth="1"/>
    <col min="40" max="40" width="16.42578125" style="3" hidden="1" customWidth="1"/>
    <col min="41" max="41" width="13.42578125" style="3" hidden="1" customWidth="1"/>
    <col min="42" max="42" width="0" style="3" hidden="1" customWidth="1"/>
    <col min="43" max="43" width="10.42578125" style="3" hidden="1" customWidth="1"/>
    <col min="44" max="45" width="10.7109375" style="3" hidden="1" customWidth="1"/>
    <col min="46" max="47" width="0" style="3" hidden="1" customWidth="1"/>
    <col min="48" max="48" width="9.5703125" style="3" hidden="1" customWidth="1"/>
    <col min="49" max="49" width="0" style="3" hidden="1" customWidth="1"/>
    <col min="50" max="50" width="11.85546875" style="3" hidden="1" customWidth="1"/>
    <col min="51" max="51" width="12.42578125" style="3" hidden="1" customWidth="1"/>
    <col min="52" max="52" width="19.140625" style="3" hidden="1" customWidth="1"/>
    <col min="53" max="53" width="12.42578125" style="3" hidden="1" customWidth="1"/>
    <col min="54" max="57" width="9.140625" style="3" hidden="1" customWidth="1"/>
    <col min="58" max="58" width="13.5703125" style="3" hidden="1" customWidth="1"/>
    <col min="59" max="60" width="11.42578125" style="3" hidden="1" customWidth="1"/>
    <col min="61" max="62" width="15.7109375" style="3" hidden="1" customWidth="1"/>
    <col min="63" max="63" width="17" style="3" hidden="1" customWidth="1"/>
    <col min="64" max="65" width="13.28515625" style="3" hidden="1" customWidth="1"/>
    <col min="66" max="66" width="18.42578125" style="3" hidden="1" customWidth="1"/>
    <col min="67" max="68" width="13.42578125" style="3" hidden="1" customWidth="1"/>
    <col min="69" max="69" width="15.42578125" style="3" hidden="1" customWidth="1"/>
    <col min="70" max="70" width="11.28515625" style="3" hidden="1" customWidth="1"/>
    <col min="71" max="71" width="11.42578125" style="3" hidden="1" customWidth="1"/>
    <col min="72" max="72" width="15.140625" style="3" hidden="1" customWidth="1"/>
    <col min="73" max="73" width="9.140625" style="3" hidden="1" customWidth="1"/>
    <col min="74" max="74" width="17.85546875" style="3" hidden="1" customWidth="1"/>
    <col min="75" max="75" width="20.5703125" style="3" hidden="1" customWidth="1"/>
    <col min="76" max="76" width="16.140625" style="12" hidden="1" customWidth="1"/>
    <col min="77" max="77" width="22.28515625" style="3" hidden="1" customWidth="1"/>
    <col min="78" max="78" width="17.7109375" style="5" hidden="1" customWidth="1"/>
    <col min="79" max="79" width="9.140625" style="5"/>
    <col min="80" max="80" width="31" style="5" customWidth="1"/>
    <col min="81" max="81" width="9.140625" style="5"/>
    <col min="82" max="82" width="12.7109375" style="5" bestFit="1" customWidth="1"/>
    <col min="83" max="16384" width="9.140625" style="5"/>
  </cols>
  <sheetData>
    <row r="1" spans="1:85" ht="23.25" x14ac:dyDescent="0.35">
      <c r="A1" s="35" t="s">
        <v>416</v>
      </c>
      <c r="C1" s="17" t="s">
        <v>295</v>
      </c>
    </row>
    <row r="2" spans="1:85" s="18" customFormat="1" ht="183.75" customHeight="1" x14ac:dyDescent="0.25">
      <c r="A2" s="1" t="s">
        <v>0</v>
      </c>
      <c r="B2" s="1" t="s">
        <v>16</v>
      </c>
      <c r="C2" s="1" t="s">
        <v>18</v>
      </c>
      <c r="D2" s="1" t="s">
        <v>1</v>
      </c>
      <c r="E2" s="1" t="s">
        <v>2</v>
      </c>
      <c r="F2" s="1" t="s">
        <v>8</v>
      </c>
      <c r="G2" s="21" t="s">
        <v>12</v>
      </c>
      <c r="H2" s="21" t="s">
        <v>3</v>
      </c>
      <c r="I2" s="21"/>
      <c r="J2" s="21"/>
      <c r="K2" s="21"/>
      <c r="L2" s="21"/>
      <c r="M2" s="21"/>
      <c r="N2" s="27" t="s">
        <v>401</v>
      </c>
      <c r="O2" s="27"/>
      <c r="P2" s="27"/>
      <c r="Q2" s="27" t="s">
        <v>402</v>
      </c>
      <c r="R2" s="27" t="s">
        <v>403</v>
      </c>
      <c r="S2" s="27" t="s">
        <v>404</v>
      </c>
      <c r="T2" s="27" t="s">
        <v>497</v>
      </c>
      <c r="U2" s="27" t="s">
        <v>405</v>
      </c>
      <c r="V2" s="27" t="s">
        <v>406</v>
      </c>
      <c r="W2" s="27" t="s">
        <v>407</v>
      </c>
      <c r="X2" s="1" t="s">
        <v>343</v>
      </c>
      <c r="Y2" s="1" t="s">
        <v>357</v>
      </c>
      <c r="Z2" s="1"/>
      <c r="AA2" s="1" t="s">
        <v>11</v>
      </c>
      <c r="AB2" s="1"/>
      <c r="AC2" s="1" t="s">
        <v>358</v>
      </c>
      <c r="AD2" s="1"/>
      <c r="AE2" s="1"/>
      <c r="AF2" s="1" t="s">
        <v>359</v>
      </c>
      <c r="AG2" s="1"/>
      <c r="AH2" s="1"/>
      <c r="AI2" s="2" t="s">
        <v>360</v>
      </c>
      <c r="AJ2" s="2"/>
      <c r="AK2" s="2"/>
      <c r="AL2" s="2" t="s">
        <v>361</v>
      </c>
      <c r="AM2" s="2"/>
      <c r="AN2" s="2"/>
      <c r="AO2" s="2" t="s">
        <v>362</v>
      </c>
      <c r="AP2" s="2"/>
      <c r="AQ2" s="2"/>
      <c r="AR2" s="2" t="s">
        <v>363</v>
      </c>
      <c r="AS2" s="2"/>
      <c r="AT2" s="2" t="s">
        <v>364</v>
      </c>
      <c r="AU2" s="2"/>
      <c r="AV2" s="2" t="s">
        <v>363</v>
      </c>
      <c r="AW2" s="2"/>
      <c r="AX2" s="2"/>
      <c r="AY2" s="2" t="s">
        <v>365</v>
      </c>
      <c r="AZ2" s="2"/>
      <c r="BA2" s="2" t="s">
        <v>366</v>
      </c>
      <c r="BB2" s="2" t="s">
        <v>4</v>
      </c>
      <c r="BC2" s="2"/>
      <c r="BD2" s="2" t="s">
        <v>5</v>
      </c>
      <c r="BE2" s="2"/>
      <c r="BF2" s="2" t="s">
        <v>6</v>
      </c>
      <c r="BG2" s="2"/>
      <c r="BH2" s="2"/>
      <c r="BI2" s="2" t="s">
        <v>356</v>
      </c>
      <c r="BJ2" s="2"/>
      <c r="BK2" s="2" t="s">
        <v>367</v>
      </c>
      <c r="BL2" s="2"/>
      <c r="BM2" s="2"/>
      <c r="BN2" s="2" t="s">
        <v>368</v>
      </c>
      <c r="BO2" s="2"/>
      <c r="BP2" s="2"/>
      <c r="BQ2" s="2" t="s">
        <v>369</v>
      </c>
      <c r="BR2" s="2"/>
      <c r="BS2" s="2"/>
      <c r="BT2" s="2" t="s">
        <v>370</v>
      </c>
      <c r="BU2" s="2"/>
      <c r="BV2" s="2"/>
      <c r="BW2" s="2" t="s">
        <v>10</v>
      </c>
      <c r="BX2" s="10" t="s">
        <v>9</v>
      </c>
      <c r="BY2" s="2" t="s">
        <v>7</v>
      </c>
    </row>
    <row r="3" spans="1:85" s="4" customFormat="1" ht="81" hidden="1" customHeight="1" x14ac:dyDescent="0.25">
      <c r="A3" s="28" t="s">
        <v>23</v>
      </c>
      <c r="B3" s="29" t="s">
        <v>78</v>
      </c>
      <c r="C3" s="30">
        <v>466.1</v>
      </c>
      <c r="D3" s="29" t="s">
        <v>134</v>
      </c>
      <c r="E3" s="29" t="s">
        <v>22</v>
      </c>
      <c r="F3" s="29" t="s">
        <v>195</v>
      </c>
      <c r="G3" s="25" t="s">
        <v>248</v>
      </c>
      <c r="H3" s="25" t="s">
        <v>15</v>
      </c>
      <c r="I3" s="25"/>
      <c r="J3" s="37">
        <v>2549</v>
      </c>
      <c r="K3" s="29" t="s">
        <v>428</v>
      </c>
      <c r="L3" s="25">
        <v>2014</v>
      </c>
      <c r="M3" s="25">
        <v>2014</v>
      </c>
      <c r="N3" s="37" t="s">
        <v>367</v>
      </c>
      <c r="O3" s="37" t="s">
        <v>418</v>
      </c>
      <c r="P3" s="37" t="s">
        <v>417</v>
      </c>
      <c r="Q3" s="26">
        <v>0.09</v>
      </c>
      <c r="R3" s="26">
        <v>7.3656000000000015</v>
      </c>
      <c r="S3" s="26">
        <v>79.180199999999999</v>
      </c>
      <c r="T3" s="26">
        <v>0</v>
      </c>
      <c r="U3" s="26">
        <v>0</v>
      </c>
      <c r="V3" s="26">
        <v>5.5242000000000004</v>
      </c>
      <c r="W3" s="26">
        <f>R3+S3+T3+U3+V3</f>
        <v>92.07</v>
      </c>
      <c r="X3" s="8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>
        <v>0.09</v>
      </c>
      <c r="BL3" s="6"/>
      <c r="BM3" s="6">
        <f t="shared" ref="BM3:BM9" si="0">BK3*930</f>
        <v>83.7</v>
      </c>
      <c r="BN3" s="6"/>
      <c r="BO3" s="6"/>
      <c r="BP3" s="6"/>
      <c r="BQ3" s="6"/>
      <c r="BR3" s="6"/>
      <c r="BS3" s="6"/>
      <c r="BT3" s="6"/>
      <c r="BU3" s="6"/>
      <c r="BV3" s="6"/>
      <c r="BW3" s="32">
        <f t="shared" ref="BW3:BW67" si="1">AB3+AE3+AH3+AK3+AN3+AQ3+AX3+AZ3+BH3+BJ3+BM3+BP3+BV3</f>
        <v>83.7</v>
      </c>
      <c r="BX3" s="11">
        <v>41910</v>
      </c>
      <c r="BY3" s="6"/>
      <c r="BZ3" s="7"/>
      <c r="CC3" s="38"/>
      <c r="CD3" s="38"/>
      <c r="CE3" s="36"/>
      <c r="CF3" s="36"/>
      <c r="CG3" s="36"/>
    </row>
    <row r="4" spans="1:85" s="4" customFormat="1" ht="81" hidden="1" customHeight="1" x14ac:dyDescent="0.25">
      <c r="A4" s="28" t="s">
        <v>24</v>
      </c>
      <c r="B4" s="29" t="s">
        <v>79</v>
      </c>
      <c r="C4" s="30">
        <v>466.1</v>
      </c>
      <c r="D4" s="29" t="s">
        <v>135</v>
      </c>
      <c r="E4" s="29" t="s">
        <v>190</v>
      </c>
      <c r="F4" s="29" t="s">
        <v>196</v>
      </c>
      <c r="G4" s="25" t="s">
        <v>249</v>
      </c>
      <c r="H4" s="25" t="s">
        <v>282</v>
      </c>
      <c r="I4" s="25"/>
      <c r="J4" s="37">
        <v>2549</v>
      </c>
      <c r="K4" s="29" t="s">
        <v>429</v>
      </c>
      <c r="L4" s="25">
        <v>2014</v>
      </c>
      <c r="M4" s="25">
        <v>2014</v>
      </c>
      <c r="N4" s="37" t="s">
        <v>367</v>
      </c>
      <c r="O4" s="37" t="s">
        <v>418</v>
      </c>
      <c r="P4" s="37" t="s">
        <v>417</v>
      </c>
      <c r="Q4" s="26">
        <v>0.1</v>
      </c>
      <c r="R4" s="26">
        <v>8.1840000000000011</v>
      </c>
      <c r="S4" s="26">
        <v>87.978000000000009</v>
      </c>
      <c r="T4" s="26">
        <v>0</v>
      </c>
      <c r="U4" s="26">
        <v>0</v>
      </c>
      <c r="V4" s="26">
        <v>6.1380000000000008</v>
      </c>
      <c r="W4" s="26">
        <f t="shared" ref="W4:W72" si="2">R4+S4+T4+U4+V4</f>
        <v>102.30000000000001</v>
      </c>
      <c r="X4" s="8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>
        <v>0.1</v>
      </c>
      <c r="BL4" s="6"/>
      <c r="BM4" s="6">
        <f t="shared" si="0"/>
        <v>93</v>
      </c>
      <c r="BN4" s="6"/>
      <c r="BO4" s="6"/>
      <c r="BP4" s="6"/>
      <c r="BQ4" s="6"/>
      <c r="BR4" s="6"/>
      <c r="BS4" s="6"/>
      <c r="BT4" s="6"/>
      <c r="BU4" s="6"/>
      <c r="BV4" s="6"/>
      <c r="BW4" s="32">
        <f t="shared" si="1"/>
        <v>93</v>
      </c>
      <c r="BX4" s="11">
        <v>41965</v>
      </c>
      <c r="BY4" s="6"/>
      <c r="BZ4" s="7"/>
      <c r="CC4" s="38"/>
      <c r="CD4" s="38"/>
      <c r="CE4" s="36"/>
      <c r="CF4" s="36"/>
      <c r="CG4" s="36"/>
    </row>
    <row r="5" spans="1:85" s="4" customFormat="1" ht="81" hidden="1" customHeight="1" x14ac:dyDescent="0.25">
      <c r="A5" s="13" t="s">
        <v>296</v>
      </c>
      <c r="B5" s="14">
        <v>40907890</v>
      </c>
      <c r="C5" s="16">
        <v>466.1</v>
      </c>
      <c r="D5" s="14" t="s">
        <v>297</v>
      </c>
      <c r="E5" s="14" t="s">
        <v>190</v>
      </c>
      <c r="F5" s="14" t="s">
        <v>298</v>
      </c>
      <c r="G5" s="22" t="s">
        <v>299</v>
      </c>
      <c r="H5" s="22"/>
      <c r="I5" s="22"/>
      <c r="J5" s="8">
        <v>2549</v>
      </c>
      <c r="K5" s="14" t="s">
        <v>430</v>
      </c>
      <c r="L5" s="22">
        <v>2014</v>
      </c>
      <c r="M5" s="22">
        <v>2014</v>
      </c>
      <c r="N5" s="8" t="s">
        <v>367</v>
      </c>
      <c r="O5" s="8" t="s">
        <v>418</v>
      </c>
      <c r="P5" s="8" t="s">
        <v>417</v>
      </c>
      <c r="Q5" s="53">
        <v>0.1</v>
      </c>
      <c r="R5" s="53">
        <v>8.1840000000000011</v>
      </c>
      <c r="S5" s="53">
        <v>87.978000000000009</v>
      </c>
      <c r="T5" s="53">
        <v>0</v>
      </c>
      <c r="U5" s="53">
        <v>0</v>
      </c>
      <c r="V5" s="53">
        <v>6.1380000000000008</v>
      </c>
      <c r="W5" s="53">
        <f t="shared" si="2"/>
        <v>102.30000000000001</v>
      </c>
      <c r="X5" s="8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>
        <v>0.1</v>
      </c>
      <c r="BL5" s="6"/>
      <c r="BM5" s="6">
        <f t="shared" si="0"/>
        <v>93</v>
      </c>
      <c r="BN5" s="6"/>
      <c r="BO5" s="6"/>
      <c r="BP5" s="6"/>
      <c r="BQ5" s="6"/>
      <c r="BR5" s="6"/>
      <c r="BS5" s="6"/>
      <c r="BT5" s="6"/>
      <c r="BU5" s="6"/>
      <c r="BV5" s="6"/>
      <c r="BW5" s="6">
        <f t="shared" si="1"/>
        <v>93</v>
      </c>
      <c r="BX5" s="11">
        <v>41916</v>
      </c>
      <c r="BY5" s="6"/>
      <c r="BZ5" s="7"/>
      <c r="CC5" s="38"/>
      <c r="CD5" s="38"/>
      <c r="CE5" s="36"/>
      <c r="CF5" s="36"/>
      <c r="CG5" s="36"/>
    </row>
    <row r="6" spans="1:85" s="4" customFormat="1" ht="81" hidden="1" customHeight="1" x14ac:dyDescent="0.25">
      <c r="A6" s="13" t="s">
        <v>25</v>
      </c>
      <c r="B6" s="29" t="s">
        <v>80</v>
      </c>
      <c r="C6" s="30">
        <v>466.1</v>
      </c>
      <c r="D6" s="14" t="s">
        <v>136</v>
      </c>
      <c r="E6" s="14" t="s">
        <v>20</v>
      </c>
      <c r="F6" s="29" t="s">
        <v>197</v>
      </c>
      <c r="G6" s="25" t="s">
        <v>250</v>
      </c>
      <c r="H6" s="25" t="s">
        <v>15</v>
      </c>
      <c r="I6" s="25"/>
      <c r="J6" s="8">
        <v>2549</v>
      </c>
      <c r="K6" s="14" t="s">
        <v>431</v>
      </c>
      <c r="L6" s="22">
        <v>2014</v>
      </c>
      <c r="M6" s="22">
        <v>2014</v>
      </c>
      <c r="N6" s="8" t="s">
        <v>367</v>
      </c>
      <c r="O6" s="8" t="s">
        <v>418</v>
      </c>
      <c r="P6" s="8" t="s">
        <v>417</v>
      </c>
      <c r="Q6" s="53">
        <v>0.14000000000000001</v>
      </c>
      <c r="R6" s="53">
        <v>11.457600000000003</v>
      </c>
      <c r="S6" s="53">
        <v>123.16920000000002</v>
      </c>
      <c r="T6" s="53">
        <v>0</v>
      </c>
      <c r="U6" s="53">
        <v>0</v>
      </c>
      <c r="V6" s="53">
        <v>8.5932000000000013</v>
      </c>
      <c r="W6" s="53">
        <f t="shared" si="2"/>
        <v>143.22000000000003</v>
      </c>
      <c r="X6" s="8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>
        <v>0.14000000000000001</v>
      </c>
      <c r="BL6" s="6"/>
      <c r="BM6" s="6">
        <f t="shared" si="0"/>
        <v>130.20000000000002</v>
      </c>
      <c r="BN6" s="6"/>
      <c r="BO6" s="6"/>
      <c r="BP6" s="6"/>
      <c r="BQ6" s="6"/>
      <c r="BR6" s="6"/>
      <c r="BS6" s="6"/>
      <c r="BT6" s="6"/>
      <c r="BU6" s="6"/>
      <c r="BV6" s="6"/>
      <c r="BW6" s="32">
        <f t="shared" si="1"/>
        <v>130.20000000000002</v>
      </c>
      <c r="BX6" s="11">
        <v>41911</v>
      </c>
      <c r="BY6" s="6"/>
      <c r="BZ6" s="7"/>
      <c r="CC6" s="38"/>
      <c r="CD6" s="38"/>
      <c r="CE6" s="36"/>
      <c r="CF6" s="36"/>
      <c r="CG6" s="36"/>
    </row>
    <row r="7" spans="1:85" s="4" customFormat="1" ht="81" hidden="1" customHeight="1" x14ac:dyDescent="0.25">
      <c r="A7" s="13" t="s">
        <v>26</v>
      </c>
      <c r="B7" s="29" t="s">
        <v>81</v>
      </c>
      <c r="C7" s="30">
        <v>466.1</v>
      </c>
      <c r="D7" s="14" t="s">
        <v>137</v>
      </c>
      <c r="E7" s="14" t="s">
        <v>191</v>
      </c>
      <c r="F7" s="29" t="s">
        <v>198</v>
      </c>
      <c r="G7" s="25" t="s">
        <v>251</v>
      </c>
      <c r="H7" s="25" t="s">
        <v>15</v>
      </c>
      <c r="I7" s="25"/>
      <c r="J7" s="8">
        <v>2549</v>
      </c>
      <c r="K7" s="14" t="s">
        <v>432</v>
      </c>
      <c r="L7" s="22">
        <v>2014</v>
      </c>
      <c r="M7" s="22">
        <v>2014</v>
      </c>
      <c r="N7" s="8" t="s">
        <v>367</v>
      </c>
      <c r="O7" s="8" t="s">
        <v>418</v>
      </c>
      <c r="P7" s="8" t="s">
        <v>417</v>
      </c>
      <c r="Q7" s="53">
        <v>0.04</v>
      </c>
      <c r="R7" s="53">
        <v>3.2736000000000005</v>
      </c>
      <c r="S7" s="53">
        <v>35.191200000000002</v>
      </c>
      <c r="T7" s="53">
        <v>0</v>
      </c>
      <c r="U7" s="53">
        <v>0</v>
      </c>
      <c r="V7" s="53">
        <v>2.4552000000000005</v>
      </c>
      <c r="W7" s="53">
        <f t="shared" si="2"/>
        <v>40.92</v>
      </c>
      <c r="X7" s="8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>
        <v>0.04</v>
      </c>
      <c r="BL7" s="6"/>
      <c r="BM7" s="6">
        <f t="shared" si="0"/>
        <v>37.200000000000003</v>
      </c>
      <c r="BN7" s="6"/>
      <c r="BO7" s="6"/>
      <c r="BP7" s="6"/>
      <c r="BQ7" s="6"/>
      <c r="BR7" s="6"/>
      <c r="BS7" s="6"/>
      <c r="BT7" s="6"/>
      <c r="BU7" s="6"/>
      <c r="BV7" s="6"/>
      <c r="BW7" s="32">
        <f t="shared" si="1"/>
        <v>37.200000000000003</v>
      </c>
      <c r="BX7" s="11">
        <v>41912</v>
      </c>
      <c r="BY7" s="6"/>
      <c r="BZ7" s="7"/>
      <c r="CC7" s="38"/>
      <c r="CD7" s="38"/>
      <c r="CE7" s="36"/>
      <c r="CF7" s="36"/>
      <c r="CG7" s="36"/>
    </row>
    <row r="8" spans="1:85" s="4" customFormat="1" ht="81" hidden="1" customHeight="1" x14ac:dyDescent="0.25">
      <c r="A8" s="13" t="s">
        <v>331</v>
      </c>
      <c r="B8" s="29">
        <v>40899689</v>
      </c>
      <c r="C8" s="30">
        <v>466.1</v>
      </c>
      <c r="D8" s="14" t="s">
        <v>332</v>
      </c>
      <c r="E8" s="14" t="s">
        <v>19</v>
      </c>
      <c r="F8" s="29" t="s">
        <v>333</v>
      </c>
      <c r="G8" s="25" t="s">
        <v>334</v>
      </c>
      <c r="H8" s="25"/>
      <c r="I8" s="25"/>
      <c r="J8" s="8">
        <v>2549</v>
      </c>
      <c r="K8" s="14" t="s">
        <v>433</v>
      </c>
      <c r="L8" s="22">
        <v>2014</v>
      </c>
      <c r="M8" s="22">
        <v>2014</v>
      </c>
      <c r="N8" s="8" t="s">
        <v>367</v>
      </c>
      <c r="O8" s="8" t="s">
        <v>418</v>
      </c>
      <c r="P8" s="8" t="s">
        <v>417</v>
      </c>
      <c r="Q8" s="53">
        <v>0.22</v>
      </c>
      <c r="R8" s="53">
        <v>18.004799999999999</v>
      </c>
      <c r="S8" s="53">
        <v>193.55160000000001</v>
      </c>
      <c r="T8" s="53">
        <v>0</v>
      </c>
      <c r="U8" s="53">
        <v>0</v>
      </c>
      <c r="V8" s="53">
        <v>13.5036</v>
      </c>
      <c r="W8" s="53">
        <f t="shared" si="2"/>
        <v>225.06</v>
      </c>
      <c r="X8" s="8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>
        <v>0.22</v>
      </c>
      <c r="BL8" s="6"/>
      <c r="BM8" s="6">
        <f t="shared" si="0"/>
        <v>204.6</v>
      </c>
      <c r="BN8" s="6"/>
      <c r="BO8" s="6"/>
      <c r="BP8" s="6"/>
      <c r="BQ8" s="6"/>
      <c r="BR8" s="6"/>
      <c r="BS8" s="6"/>
      <c r="BT8" s="6"/>
      <c r="BU8" s="6"/>
      <c r="BV8" s="6"/>
      <c r="BW8" s="32">
        <f t="shared" si="1"/>
        <v>204.6</v>
      </c>
      <c r="BX8" s="11">
        <v>41918</v>
      </c>
      <c r="BY8" s="6"/>
      <c r="BZ8" s="7"/>
      <c r="CC8" s="38"/>
      <c r="CD8" s="38"/>
      <c r="CE8" s="36"/>
      <c r="CF8" s="36"/>
      <c r="CG8" s="36"/>
    </row>
    <row r="9" spans="1:85" s="4" customFormat="1" ht="81" hidden="1" customHeight="1" x14ac:dyDescent="0.25">
      <c r="A9" s="13" t="s">
        <v>27</v>
      </c>
      <c r="B9" s="29" t="s">
        <v>82</v>
      </c>
      <c r="C9" s="30">
        <v>466.1</v>
      </c>
      <c r="D9" s="14" t="s">
        <v>138</v>
      </c>
      <c r="E9" s="14" t="s">
        <v>20</v>
      </c>
      <c r="F9" s="29" t="s">
        <v>199</v>
      </c>
      <c r="G9" s="25" t="s">
        <v>252</v>
      </c>
      <c r="H9" s="25" t="s">
        <v>15</v>
      </c>
      <c r="I9" s="25"/>
      <c r="J9" s="8">
        <v>2549</v>
      </c>
      <c r="K9" s="14" t="s">
        <v>434</v>
      </c>
      <c r="L9" s="22">
        <v>2014</v>
      </c>
      <c r="M9" s="22">
        <v>2014</v>
      </c>
      <c r="N9" s="8" t="s">
        <v>367</v>
      </c>
      <c r="O9" s="8" t="s">
        <v>418</v>
      </c>
      <c r="P9" s="8" t="s">
        <v>417</v>
      </c>
      <c r="Q9" s="53">
        <v>0.06</v>
      </c>
      <c r="R9" s="53">
        <v>4.9104000000000001</v>
      </c>
      <c r="S9" s="53">
        <v>52.786800000000007</v>
      </c>
      <c r="T9" s="53">
        <v>0</v>
      </c>
      <c r="U9" s="53">
        <v>0</v>
      </c>
      <c r="V9" s="53">
        <v>3.6828000000000003</v>
      </c>
      <c r="W9" s="53">
        <f t="shared" si="2"/>
        <v>61.38000000000001</v>
      </c>
      <c r="X9" s="8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>
        <v>0.06</v>
      </c>
      <c r="BL9" s="6"/>
      <c r="BM9" s="6">
        <f t="shared" si="0"/>
        <v>55.8</v>
      </c>
      <c r="BN9" s="6"/>
      <c r="BO9" s="6"/>
      <c r="BP9" s="6"/>
      <c r="BQ9" s="6"/>
      <c r="BR9" s="6"/>
      <c r="BS9" s="6"/>
      <c r="BT9" s="6"/>
      <c r="BU9" s="6"/>
      <c r="BV9" s="6"/>
      <c r="BW9" s="32">
        <f t="shared" si="1"/>
        <v>55.8</v>
      </c>
      <c r="BX9" s="11">
        <v>41914</v>
      </c>
      <c r="BY9" s="6"/>
      <c r="BZ9" s="7"/>
      <c r="CC9" s="38"/>
      <c r="CD9" s="38"/>
      <c r="CE9" s="36"/>
      <c r="CF9" s="36"/>
      <c r="CG9" s="36"/>
    </row>
    <row r="10" spans="1:85" s="4" customFormat="1" ht="81" hidden="1" customHeight="1" x14ac:dyDescent="0.25">
      <c r="A10" s="13" t="s">
        <v>28</v>
      </c>
      <c r="B10" s="29" t="s">
        <v>83</v>
      </c>
      <c r="C10" s="30">
        <v>466.1</v>
      </c>
      <c r="D10" s="14" t="s">
        <v>139</v>
      </c>
      <c r="E10" s="14" t="s">
        <v>20</v>
      </c>
      <c r="F10" s="29" t="s">
        <v>200</v>
      </c>
      <c r="G10" s="25" t="s">
        <v>378</v>
      </c>
      <c r="H10" s="25" t="s">
        <v>15</v>
      </c>
      <c r="I10" s="25"/>
      <c r="J10" s="8">
        <v>2549</v>
      </c>
      <c r="K10" s="14" t="s">
        <v>435</v>
      </c>
      <c r="L10" s="22">
        <v>2014</v>
      </c>
      <c r="M10" s="22">
        <v>2014</v>
      </c>
      <c r="N10" s="52" t="s">
        <v>367</v>
      </c>
      <c r="O10" s="8" t="s">
        <v>418</v>
      </c>
      <c r="P10" s="8" t="s">
        <v>417</v>
      </c>
      <c r="Q10" s="53">
        <v>0.13</v>
      </c>
      <c r="R10" s="53">
        <v>10.639200000000001</v>
      </c>
      <c r="S10" s="53">
        <v>114.37140000000001</v>
      </c>
      <c r="T10" s="53">
        <v>0</v>
      </c>
      <c r="U10" s="53">
        <v>0</v>
      </c>
      <c r="V10" s="53">
        <v>7.9794000000000009</v>
      </c>
      <c r="W10" s="53">
        <f t="shared" si="2"/>
        <v>132.99</v>
      </c>
      <c r="X10" s="8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>
        <v>0.13</v>
      </c>
      <c r="BL10" s="6"/>
      <c r="BM10" s="6">
        <f>BK10*930</f>
        <v>120.9</v>
      </c>
      <c r="BN10" s="6"/>
      <c r="BO10" s="6"/>
      <c r="BP10" s="6"/>
      <c r="BQ10" s="6"/>
      <c r="BR10" s="6"/>
      <c r="BS10" s="6"/>
      <c r="BT10" s="6"/>
      <c r="BU10" s="6"/>
      <c r="BV10" s="6"/>
      <c r="BW10" s="32">
        <f t="shared" si="1"/>
        <v>120.9</v>
      </c>
      <c r="BX10" s="11">
        <v>41912</v>
      </c>
      <c r="BY10" s="6"/>
      <c r="BZ10" s="7"/>
      <c r="CC10" s="38"/>
      <c r="CD10" s="38"/>
      <c r="CE10" s="36"/>
      <c r="CF10" s="36"/>
      <c r="CG10" s="36"/>
    </row>
    <row r="11" spans="1:85" s="4" customFormat="1" ht="81" hidden="1" customHeight="1" x14ac:dyDescent="0.25">
      <c r="A11" s="13" t="s">
        <v>29</v>
      </c>
      <c r="B11" s="29" t="s">
        <v>84</v>
      </c>
      <c r="C11" s="30">
        <v>466.1</v>
      </c>
      <c r="D11" s="14" t="s">
        <v>140</v>
      </c>
      <c r="E11" s="14" t="s">
        <v>20</v>
      </c>
      <c r="F11" s="29" t="s">
        <v>201</v>
      </c>
      <c r="G11" s="25" t="s">
        <v>253</v>
      </c>
      <c r="H11" s="25" t="s">
        <v>15</v>
      </c>
      <c r="I11" s="25"/>
      <c r="J11" s="8">
        <v>2549</v>
      </c>
      <c r="K11" s="14" t="s">
        <v>436</v>
      </c>
      <c r="L11" s="22">
        <v>2014</v>
      </c>
      <c r="M11" s="22">
        <v>2014</v>
      </c>
      <c r="N11" s="52" t="s">
        <v>367</v>
      </c>
      <c r="O11" s="8" t="s">
        <v>418</v>
      </c>
      <c r="P11" s="8" t="s">
        <v>417</v>
      </c>
      <c r="Q11" s="53">
        <v>0.35</v>
      </c>
      <c r="R11" s="53">
        <v>28.644000000000002</v>
      </c>
      <c r="S11" s="53">
        <v>307.92300000000006</v>
      </c>
      <c r="T11" s="53">
        <v>0</v>
      </c>
      <c r="U11" s="53">
        <v>0</v>
      </c>
      <c r="V11" s="53">
        <v>21.483000000000001</v>
      </c>
      <c r="W11" s="53">
        <f t="shared" si="2"/>
        <v>358.05000000000007</v>
      </c>
      <c r="X11" s="8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>
        <v>0.35</v>
      </c>
      <c r="BL11" s="6"/>
      <c r="BM11" s="6">
        <f t="shared" ref="BM11:BM16" si="3">BK11*930</f>
        <v>325.5</v>
      </c>
      <c r="BN11" s="6"/>
      <c r="BO11" s="6"/>
      <c r="BP11" s="6"/>
      <c r="BQ11" s="6"/>
      <c r="BR11" s="6"/>
      <c r="BS11" s="6"/>
      <c r="BT11" s="6"/>
      <c r="BU11" s="6"/>
      <c r="BV11" s="6"/>
      <c r="BW11" s="32">
        <f t="shared" si="1"/>
        <v>325.5</v>
      </c>
      <c r="BX11" s="11">
        <v>41910</v>
      </c>
      <c r="BY11" s="6"/>
      <c r="BZ11" s="7"/>
      <c r="CC11" s="38"/>
      <c r="CD11" s="38"/>
      <c r="CE11" s="36"/>
      <c r="CF11" s="36"/>
      <c r="CG11" s="36"/>
    </row>
    <row r="12" spans="1:85" s="4" customFormat="1" ht="81" hidden="1" customHeight="1" x14ac:dyDescent="0.25">
      <c r="A12" s="13" t="s">
        <v>30</v>
      </c>
      <c r="B12" s="29" t="s">
        <v>85</v>
      </c>
      <c r="C12" s="30">
        <v>466.1</v>
      </c>
      <c r="D12" s="14" t="s">
        <v>141</v>
      </c>
      <c r="E12" s="14" t="s">
        <v>191</v>
      </c>
      <c r="F12" s="29" t="s">
        <v>202</v>
      </c>
      <c r="G12" s="25" t="s">
        <v>254</v>
      </c>
      <c r="H12" s="25" t="s">
        <v>15</v>
      </c>
      <c r="I12" s="25"/>
      <c r="J12" s="8">
        <v>2549</v>
      </c>
      <c r="K12" s="14" t="s">
        <v>437</v>
      </c>
      <c r="L12" s="22">
        <v>2014</v>
      </c>
      <c r="M12" s="22">
        <v>2014</v>
      </c>
      <c r="N12" s="52" t="s">
        <v>367</v>
      </c>
      <c r="O12" s="8" t="s">
        <v>418</v>
      </c>
      <c r="P12" s="8" t="s">
        <v>417</v>
      </c>
      <c r="Q12" s="53">
        <v>0.65</v>
      </c>
      <c r="R12" s="53">
        <v>53.196000000000005</v>
      </c>
      <c r="S12" s="53">
        <v>571.85700000000008</v>
      </c>
      <c r="T12" s="53">
        <v>0</v>
      </c>
      <c r="U12" s="53">
        <v>0</v>
      </c>
      <c r="V12" s="53">
        <v>39.896999999999998</v>
      </c>
      <c r="W12" s="53">
        <f t="shared" si="2"/>
        <v>664.95000000000016</v>
      </c>
      <c r="X12" s="8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>
        <v>0.65</v>
      </c>
      <c r="BL12" s="6"/>
      <c r="BM12" s="6">
        <f t="shared" si="3"/>
        <v>604.5</v>
      </c>
      <c r="BN12" s="6"/>
      <c r="BO12" s="6"/>
      <c r="BP12" s="6"/>
      <c r="BQ12" s="6"/>
      <c r="BR12" s="6"/>
      <c r="BS12" s="6"/>
      <c r="BT12" s="6"/>
      <c r="BU12" s="6"/>
      <c r="BV12" s="6"/>
      <c r="BW12" s="32">
        <f t="shared" si="1"/>
        <v>604.5</v>
      </c>
      <c r="BX12" s="11">
        <v>41915</v>
      </c>
      <c r="BY12" s="6"/>
      <c r="BZ12" s="7"/>
      <c r="CC12" s="38"/>
      <c r="CD12" s="38"/>
      <c r="CE12" s="36"/>
      <c r="CF12" s="36"/>
      <c r="CG12" s="36"/>
    </row>
    <row r="13" spans="1:85" s="4" customFormat="1" ht="81" hidden="1" customHeight="1" x14ac:dyDescent="0.25">
      <c r="A13" s="13" t="s">
        <v>300</v>
      </c>
      <c r="B13" s="29">
        <v>40903493</v>
      </c>
      <c r="C13" s="30">
        <v>466.1</v>
      </c>
      <c r="D13" s="14" t="s">
        <v>301</v>
      </c>
      <c r="E13" s="14" t="s">
        <v>191</v>
      </c>
      <c r="F13" s="29" t="s">
        <v>302</v>
      </c>
      <c r="G13" s="25" t="s">
        <v>303</v>
      </c>
      <c r="H13" s="25"/>
      <c r="I13" s="25"/>
      <c r="J13" s="8">
        <v>2549</v>
      </c>
      <c r="K13" s="14" t="s">
        <v>438</v>
      </c>
      <c r="L13" s="22">
        <v>2014</v>
      </c>
      <c r="M13" s="22">
        <v>2014</v>
      </c>
      <c r="N13" s="52" t="s">
        <v>367</v>
      </c>
      <c r="O13" s="8" t="s">
        <v>418</v>
      </c>
      <c r="P13" s="8" t="s">
        <v>417</v>
      </c>
      <c r="Q13" s="53">
        <v>0.53</v>
      </c>
      <c r="R13" s="53">
        <v>43.375200000000007</v>
      </c>
      <c r="S13" s="53">
        <v>466.28340000000003</v>
      </c>
      <c r="T13" s="53">
        <v>0</v>
      </c>
      <c r="U13" s="53">
        <v>0</v>
      </c>
      <c r="V13" s="53">
        <v>32.531400000000005</v>
      </c>
      <c r="W13" s="53">
        <f t="shared" si="2"/>
        <v>542.19000000000005</v>
      </c>
      <c r="X13" s="8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>
        <v>0.53</v>
      </c>
      <c r="BL13" s="6"/>
      <c r="BM13" s="6">
        <f t="shared" si="3"/>
        <v>492.90000000000003</v>
      </c>
      <c r="BN13" s="6"/>
      <c r="BO13" s="6"/>
      <c r="BP13" s="6"/>
      <c r="BQ13" s="6"/>
      <c r="BR13" s="6"/>
      <c r="BS13" s="6"/>
      <c r="BT13" s="6"/>
      <c r="BU13" s="6"/>
      <c r="BV13" s="6"/>
      <c r="BW13" s="32">
        <f t="shared" si="1"/>
        <v>492.90000000000003</v>
      </c>
      <c r="BX13" s="11">
        <v>41916</v>
      </c>
      <c r="BY13" s="6"/>
      <c r="BZ13" s="7"/>
      <c r="CC13" s="38"/>
      <c r="CD13" s="38"/>
      <c r="CE13" s="36"/>
      <c r="CF13" s="36"/>
      <c r="CG13" s="36"/>
    </row>
    <row r="14" spans="1:85" s="4" customFormat="1" ht="81" hidden="1" customHeight="1" x14ac:dyDescent="0.25">
      <c r="A14" s="13" t="s">
        <v>31</v>
      </c>
      <c r="B14" s="29" t="s">
        <v>86</v>
      </c>
      <c r="C14" s="30">
        <v>466.1</v>
      </c>
      <c r="D14" s="14" t="s">
        <v>142</v>
      </c>
      <c r="E14" s="14" t="s">
        <v>191</v>
      </c>
      <c r="F14" s="29" t="s">
        <v>203</v>
      </c>
      <c r="G14" s="25" t="s">
        <v>255</v>
      </c>
      <c r="H14" s="25" t="s">
        <v>15</v>
      </c>
      <c r="I14" s="25"/>
      <c r="J14" s="8">
        <v>2549</v>
      </c>
      <c r="K14" s="14" t="s">
        <v>439</v>
      </c>
      <c r="L14" s="22">
        <v>2014</v>
      </c>
      <c r="M14" s="22">
        <v>2014</v>
      </c>
      <c r="N14" s="52" t="s">
        <v>367</v>
      </c>
      <c r="O14" s="8" t="s">
        <v>418</v>
      </c>
      <c r="P14" s="8" t="s">
        <v>417</v>
      </c>
      <c r="Q14" s="53">
        <v>0.39</v>
      </c>
      <c r="R14" s="53">
        <v>31.9176</v>
      </c>
      <c r="S14" s="53">
        <v>343.11419999999998</v>
      </c>
      <c r="T14" s="53">
        <v>0</v>
      </c>
      <c r="U14" s="53">
        <v>0</v>
      </c>
      <c r="V14" s="53">
        <v>23.938199999999998</v>
      </c>
      <c r="W14" s="53">
        <f t="shared" si="2"/>
        <v>398.96999999999997</v>
      </c>
      <c r="X14" s="8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>
        <v>0.39</v>
      </c>
      <c r="BL14" s="6"/>
      <c r="BM14" s="6">
        <f t="shared" si="3"/>
        <v>362.7</v>
      </c>
      <c r="BN14" s="6"/>
      <c r="BO14" s="6"/>
      <c r="BP14" s="6"/>
      <c r="BQ14" s="6"/>
      <c r="BR14" s="6"/>
      <c r="BS14" s="6"/>
      <c r="BT14" s="6"/>
      <c r="BU14" s="6"/>
      <c r="BV14" s="6"/>
      <c r="BW14" s="32">
        <f t="shared" si="1"/>
        <v>362.7</v>
      </c>
      <c r="BX14" s="11">
        <v>41916</v>
      </c>
      <c r="BY14" s="6"/>
      <c r="BZ14" s="7"/>
      <c r="CC14" s="38"/>
      <c r="CD14" s="38"/>
      <c r="CE14" s="36"/>
      <c r="CF14" s="36"/>
      <c r="CG14" s="36"/>
    </row>
    <row r="15" spans="1:85" s="4" customFormat="1" ht="81" hidden="1" customHeight="1" x14ac:dyDescent="0.25">
      <c r="A15" s="13" t="s">
        <v>308</v>
      </c>
      <c r="B15" s="14">
        <v>40903532</v>
      </c>
      <c r="C15" s="16">
        <v>466.1</v>
      </c>
      <c r="D15" s="14" t="s">
        <v>312</v>
      </c>
      <c r="E15" s="14" t="s">
        <v>191</v>
      </c>
      <c r="F15" s="14" t="s">
        <v>314</v>
      </c>
      <c r="G15" s="22" t="s">
        <v>313</v>
      </c>
      <c r="H15" s="22"/>
      <c r="I15" s="22"/>
      <c r="J15" s="8">
        <v>2549</v>
      </c>
      <c r="K15" s="40" t="s">
        <v>440</v>
      </c>
      <c r="L15" s="22">
        <v>2014</v>
      </c>
      <c r="M15" s="22">
        <v>2014</v>
      </c>
      <c r="N15" s="52" t="s">
        <v>367</v>
      </c>
      <c r="O15" s="8" t="s">
        <v>418</v>
      </c>
      <c r="P15" s="8" t="s">
        <v>417</v>
      </c>
      <c r="Q15" s="53">
        <v>0.04</v>
      </c>
      <c r="R15" s="53">
        <v>3.2736000000000005</v>
      </c>
      <c r="S15" s="53">
        <v>35.191200000000002</v>
      </c>
      <c r="T15" s="53">
        <v>0</v>
      </c>
      <c r="U15" s="53">
        <v>0</v>
      </c>
      <c r="V15" s="53">
        <v>2.4552000000000005</v>
      </c>
      <c r="W15" s="53">
        <f t="shared" si="2"/>
        <v>40.92</v>
      </c>
      <c r="X15" s="8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>
        <v>0.04</v>
      </c>
      <c r="BL15" s="6"/>
      <c r="BM15" s="6">
        <f t="shared" si="3"/>
        <v>37.200000000000003</v>
      </c>
      <c r="BN15" s="6"/>
      <c r="BO15" s="6"/>
      <c r="BP15" s="6"/>
      <c r="BQ15" s="6"/>
      <c r="BR15" s="6"/>
      <c r="BS15" s="6"/>
      <c r="BT15" s="6"/>
      <c r="BU15" s="6"/>
      <c r="BV15" s="6"/>
      <c r="BW15" s="6">
        <f t="shared" si="1"/>
        <v>37.200000000000003</v>
      </c>
      <c r="BX15" s="11"/>
      <c r="BY15" s="6" t="s">
        <v>344</v>
      </c>
      <c r="BZ15" s="7"/>
      <c r="CC15" s="38"/>
      <c r="CD15" s="38"/>
      <c r="CE15" s="36"/>
      <c r="CF15" s="36"/>
      <c r="CG15" s="36"/>
    </row>
    <row r="16" spans="1:85" s="4" customFormat="1" ht="81" hidden="1" customHeight="1" x14ac:dyDescent="0.25">
      <c r="A16" s="13" t="s">
        <v>32</v>
      </c>
      <c r="B16" s="29" t="s">
        <v>87</v>
      </c>
      <c r="C16" s="30">
        <v>466.1</v>
      </c>
      <c r="D16" s="14" t="s">
        <v>143</v>
      </c>
      <c r="E16" s="14" t="s">
        <v>191</v>
      </c>
      <c r="F16" s="29" t="s">
        <v>204</v>
      </c>
      <c r="G16" s="25" t="s">
        <v>256</v>
      </c>
      <c r="H16" s="25" t="s">
        <v>15</v>
      </c>
      <c r="I16" s="25"/>
      <c r="J16" s="8">
        <v>2549</v>
      </c>
      <c r="K16" s="14" t="s">
        <v>441</v>
      </c>
      <c r="L16" s="22">
        <v>2014</v>
      </c>
      <c r="M16" s="22">
        <v>2014</v>
      </c>
      <c r="N16" s="52" t="s">
        <v>367</v>
      </c>
      <c r="O16" s="8" t="s">
        <v>418</v>
      </c>
      <c r="P16" s="8" t="s">
        <v>417</v>
      </c>
      <c r="Q16" s="53">
        <v>0.14000000000000001</v>
      </c>
      <c r="R16" s="53">
        <v>11.457600000000003</v>
      </c>
      <c r="S16" s="53">
        <v>123.16920000000002</v>
      </c>
      <c r="T16" s="53">
        <v>0</v>
      </c>
      <c r="U16" s="53">
        <v>0</v>
      </c>
      <c r="V16" s="53">
        <v>8.5932000000000013</v>
      </c>
      <c r="W16" s="53">
        <f t="shared" si="2"/>
        <v>143.22000000000003</v>
      </c>
      <c r="X16" s="8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>
        <v>0.14000000000000001</v>
      </c>
      <c r="BL16" s="6"/>
      <c r="BM16" s="6">
        <f t="shared" si="3"/>
        <v>130.20000000000002</v>
      </c>
      <c r="BN16" s="6"/>
      <c r="BO16" s="6"/>
      <c r="BP16" s="6"/>
      <c r="BQ16" s="6"/>
      <c r="BR16" s="6"/>
      <c r="BS16" s="6"/>
      <c r="BT16" s="6"/>
      <c r="BU16" s="6"/>
      <c r="BV16" s="6"/>
      <c r="BW16" s="32">
        <f t="shared" si="1"/>
        <v>130.20000000000002</v>
      </c>
      <c r="BX16" s="11">
        <v>41915</v>
      </c>
      <c r="BY16" s="6" t="s">
        <v>346</v>
      </c>
      <c r="BZ16" s="7"/>
      <c r="CC16" s="38"/>
      <c r="CD16" s="38"/>
      <c r="CE16" s="36"/>
      <c r="CF16" s="36"/>
      <c r="CG16" s="36"/>
    </row>
    <row r="17" spans="1:85" s="4" customFormat="1" ht="81" hidden="1" customHeight="1" x14ac:dyDescent="0.25">
      <c r="A17" s="13" t="s">
        <v>309</v>
      </c>
      <c r="B17" s="14">
        <v>40907167</v>
      </c>
      <c r="C17" s="16">
        <v>466.1</v>
      </c>
      <c r="D17" s="14" t="s">
        <v>315</v>
      </c>
      <c r="E17" s="14" t="s">
        <v>191</v>
      </c>
      <c r="F17" s="14" t="s">
        <v>317</v>
      </c>
      <c r="G17" s="22" t="s">
        <v>316</v>
      </c>
      <c r="H17" s="22"/>
      <c r="I17" s="22"/>
      <c r="J17" s="8">
        <v>2549</v>
      </c>
      <c r="K17" s="14" t="s">
        <v>442</v>
      </c>
      <c r="L17" s="22">
        <v>2014</v>
      </c>
      <c r="M17" s="22">
        <v>2014</v>
      </c>
      <c r="N17" s="52" t="s">
        <v>367</v>
      </c>
      <c r="O17" s="8" t="s">
        <v>418</v>
      </c>
      <c r="P17" s="8" t="s">
        <v>417</v>
      </c>
      <c r="Q17" s="53">
        <v>7.0000000000000007E-2</v>
      </c>
      <c r="R17" s="53">
        <v>5.7288000000000014</v>
      </c>
      <c r="S17" s="53">
        <v>61.584600000000009</v>
      </c>
      <c r="T17" s="53">
        <v>0</v>
      </c>
      <c r="U17" s="53">
        <v>0</v>
      </c>
      <c r="V17" s="53">
        <v>4.2966000000000006</v>
      </c>
      <c r="W17" s="53">
        <f t="shared" si="2"/>
        <v>71.610000000000014</v>
      </c>
      <c r="X17" s="8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>
        <v>7.0000000000000007E-2</v>
      </c>
      <c r="BL17" s="6"/>
      <c r="BM17" s="6">
        <f>BK17*930</f>
        <v>65.100000000000009</v>
      </c>
      <c r="BN17" s="6"/>
      <c r="BO17" s="6"/>
      <c r="BP17" s="6"/>
      <c r="BQ17" s="6"/>
      <c r="BR17" s="6"/>
      <c r="BS17" s="6"/>
      <c r="BT17" s="6"/>
      <c r="BU17" s="6"/>
      <c r="BV17" s="6"/>
      <c r="BW17" s="6">
        <f t="shared" si="1"/>
        <v>65.100000000000009</v>
      </c>
      <c r="BX17" s="11"/>
      <c r="BY17" s="6" t="s">
        <v>346</v>
      </c>
      <c r="BZ17" s="7"/>
      <c r="CC17" s="38"/>
      <c r="CD17" s="38"/>
      <c r="CE17" s="36"/>
      <c r="CF17" s="36"/>
      <c r="CG17" s="36"/>
    </row>
    <row r="18" spans="1:85" s="41" customFormat="1" ht="81" hidden="1" customHeight="1" x14ac:dyDescent="0.25">
      <c r="A18" s="13" t="s">
        <v>310</v>
      </c>
      <c r="B18" s="29">
        <v>40909974</v>
      </c>
      <c r="C18" s="30">
        <v>466.1</v>
      </c>
      <c r="D18" s="14" t="s">
        <v>318</v>
      </c>
      <c r="E18" s="14" t="s">
        <v>191</v>
      </c>
      <c r="F18" s="29" t="s">
        <v>320</v>
      </c>
      <c r="G18" s="25" t="s">
        <v>319</v>
      </c>
      <c r="H18" s="25"/>
      <c r="I18" s="25"/>
      <c r="J18" s="8">
        <v>2549</v>
      </c>
      <c r="K18" s="40" t="s">
        <v>443</v>
      </c>
      <c r="L18" s="22">
        <v>2014</v>
      </c>
      <c r="M18" s="22">
        <v>2014</v>
      </c>
      <c r="N18" s="52" t="s">
        <v>367</v>
      </c>
      <c r="O18" s="8" t="s">
        <v>418</v>
      </c>
      <c r="P18" s="8" t="s">
        <v>417</v>
      </c>
      <c r="Q18" s="53">
        <v>0.03</v>
      </c>
      <c r="R18" s="53">
        <v>2.4552</v>
      </c>
      <c r="S18" s="53">
        <v>26.393400000000003</v>
      </c>
      <c r="T18" s="53">
        <v>0</v>
      </c>
      <c r="U18" s="53">
        <v>0</v>
      </c>
      <c r="V18" s="53">
        <v>1.8414000000000001</v>
      </c>
      <c r="W18" s="53">
        <f t="shared" si="2"/>
        <v>30.690000000000005</v>
      </c>
      <c r="X18" s="8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>
        <v>0.03</v>
      </c>
      <c r="BL18" s="6"/>
      <c r="BM18" s="6">
        <f>BK18*930</f>
        <v>27.9</v>
      </c>
      <c r="BN18" s="6"/>
      <c r="BO18" s="6"/>
      <c r="BP18" s="6"/>
      <c r="BQ18" s="6"/>
      <c r="BR18" s="6"/>
      <c r="BS18" s="6"/>
      <c r="BT18" s="6"/>
      <c r="BU18" s="6"/>
      <c r="BV18" s="6"/>
      <c r="BW18" s="32">
        <f t="shared" si="1"/>
        <v>27.9</v>
      </c>
      <c r="BX18" s="11"/>
      <c r="BY18" s="6" t="s">
        <v>345</v>
      </c>
      <c r="BZ18" s="7"/>
      <c r="CC18" s="42"/>
      <c r="CD18" s="42"/>
      <c r="CE18" s="43"/>
      <c r="CF18" s="43"/>
      <c r="CG18" s="43"/>
    </row>
    <row r="19" spans="1:85" s="41" customFormat="1" ht="81" hidden="1" customHeight="1" x14ac:dyDescent="0.25">
      <c r="A19" s="13" t="s">
        <v>311</v>
      </c>
      <c r="B19" s="29">
        <v>40909367</v>
      </c>
      <c r="C19" s="30">
        <v>466.1</v>
      </c>
      <c r="D19" s="14" t="s">
        <v>321</v>
      </c>
      <c r="E19" s="14" t="s">
        <v>191</v>
      </c>
      <c r="F19" s="29" t="s">
        <v>323</v>
      </c>
      <c r="G19" s="25" t="s">
        <v>322</v>
      </c>
      <c r="H19" s="25"/>
      <c r="I19" s="25"/>
      <c r="J19" s="8">
        <v>2549</v>
      </c>
      <c r="K19" s="40" t="s">
        <v>444</v>
      </c>
      <c r="L19" s="22">
        <v>2014</v>
      </c>
      <c r="M19" s="22">
        <v>2014</v>
      </c>
      <c r="N19" s="52" t="s">
        <v>367</v>
      </c>
      <c r="O19" s="8" t="s">
        <v>418</v>
      </c>
      <c r="P19" s="8" t="s">
        <v>417</v>
      </c>
      <c r="Q19" s="53">
        <v>0.24</v>
      </c>
      <c r="R19" s="53">
        <v>19.6416</v>
      </c>
      <c r="S19" s="53">
        <v>211.14720000000003</v>
      </c>
      <c r="T19" s="53">
        <v>0</v>
      </c>
      <c r="U19" s="53">
        <v>0</v>
      </c>
      <c r="V19" s="53">
        <v>14.731200000000001</v>
      </c>
      <c r="W19" s="53">
        <f t="shared" si="2"/>
        <v>245.52000000000004</v>
      </c>
      <c r="X19" s="8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>
        <v>0.24</v>
      </c>
      <c r="BL19" s="6"/>
      <c r="BM19" s="6">
        <f>BK19*930</f>
        <v>223.2</v>
      </c>
      <c r="BN19" s="6"/>
      <c r="BO19" s="6"/>
      <c r="BP19" s="6"/>
      <c r="BQ19" s="6"/>
      <c r="BR19" s="6"/>
      <c r="BS19" s="6"/>
      <c r="BT19" s="6"/>
      <c r="BU19" s="6"/>
      <c r="BV19" s="6"/>
      <c r="BW19" s="32">
        <f t="shared" si="1"/>
        <v>223.2</v>
      </c>
      <c r="BX19" s="11"/>
      <c r="BY19" s="6" t="s">
        <v>347</v>
      </c>
      <c r="BZ19" s="7"/>
      <c r="CC19" s="42"/>
      <c r="CD19" s="42"/>
      <c r="CE19" s="43"/>
      <c r="CF19" s="43"/>
      <c r="CG19" s="43"/>
    </row>
    <row r="20" spans="1:85" s="41" customFormat="1" ht="81" hidden="1" customHeight="1" x14ac:dyDescent="0.25">
      <c r="A20" s="13" t="s">
        <v>337</v>
      </c>
      <c r="B20" s="29"/>
      <c r="C20" s="30"/>
      <c r="D20" s="14" t="s">
        <v>338</v>
      </c>
      <c r="E20" s="14" t="s">
        <v>191</v>
      </c>
      <c r="F20" s="29"/>
      <c r="G20" s="25"/>
      <c r="H20" s="25"/>
      <c r="I20" s="25"/>
      <c r="J20" s="8">
        <v>2549</v>
      </c>
      <c r="K20" s="14" t="s">
        <v>445</v>
      </c>
      <c r="L20" s="22">
        <v>2014</v>
      </c>
      <c r="M20" s="22">
        <v>2014</v>
      </c>
      <c r="N20" s="52" t="s">
        <v>367</v>
      </c>
      <c r="O20" s="8" t="s">
        <v>418</v>
      </c>
      <c r="P20" s="8" t="s">
        <v>417</v>
      </c>
      <c r="Q20" s="53">
        <v>0.2</v>
      </c>
      <c r="R20" s="53">
        <v>16.368000000000002</v>
      </c>
      <c r="S20" s="53">
        <v>175.95600000000002</v>
      </c>
      <c r="T20" s="53">
        <v>0</v>
      </c>
      <c r="U20" s="53">
        <v>0</v>
      </c>
      <c r="V20" s="53">
        <v>12.276000000000002</v>
      </c>
      <c r="W20" s="53">
        <f t="shared" si="2"/>
        <v>204.60000000000002</v>
      </c>
      <c r="X20" s="8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32"/>
      <c r="BX20" s="11"/>
      <c r="BY20" s="6"/>
      <c r="BZ20" s="7"/>
      <c r="CC20" s="42"/>
      <c r="CD20" s="42"/>
      <c r="CE20" s="43"/>
      <c r="CF20" s="43"/>
      <c r="CG20" s="43"/>
    </row>
    <row r="21" spans="1:85" s="4" customFormat="1" ht="81" hidden="1" customHeight="1" x14ac:dyDescent="0.25">
      <c r="A21" s="57" t="s">
        <v>337</v>
      </c>
      <c r="B21" s="29">
        <v>40909303</v>
      </c>
      <c r="C21" s="30">
        <v>466.1</v>
      </c>
      <c r="D21" s="58" t="s">
        <v>338</v>
      </c>
      <c r="E21" s="58" t="s">
        <v>191</v>
      </c>
      <c r="F21" s="14"/>
      <c r="G21" s="22"/>
      <c r="H21" s="22"/>
      <c r="I21" s="22"/>
      <c r="J21" s="59">
        <v>2547</v>
      </c>
      <c r="K21" s="58" t="s">
        <v>445</v>
      </c>
      <c r="L21" s="60">
        <v>2014</v>
      </c>
      <c r="M21" s="60">
        <v>2014</v>
      </c>
      <c r="N21" s="61" t="s">
        <v>359</v>
      </c>
      <c r="O21" s="59" t="s">
        <v>418</v>
      </c>
      <c r="P21" s="59" t="s">
        <v>417</v>
      </c>
      <c r="Q21" s="62">
        <v>0.15</v>
      </c>
      <c r="R21" s="63">
        <v>12.540000000000001</v>
      </c>
      <c r="S21" s="63">
        <v>137.94</v>
      </c>
      <c r="T21" s="63">
        <v>0</v>
      </c>
      <c r="U21" s="63">
        <v>0</v>
      </c>
      <c r="V21" s="63">
        <v>6.2700000000000005</v>
      </c>
      <c r="W21" s="63">
        <f t="shared" si="2"/>
        <v>156.75</v>
      </c>
      <c r="X21" s="19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32"/>
      <c r="BX21" s="11"/>
      <c r="BY21" s="6"/>
      <c r="BZ21" s="7"/>
      <c r="CC21" s="38"/>
      <c r="CD21" s="38"/>
      <c r="CE21" s="36"/>
      <c r="CF21" s="36"/>
      <c r="CG21" s="36"/>
    </row>
    <row r="22" spans="1:85" s="4" customFormat="1" ht="81" hidden="1" customHeight="1" x14ac:dyDescent="0.25">
      <c r="A22" s="13" t="s">
        <v>337</v>
      </c>
      <c r="B22" s="29">
        <v>40909303</v>
      </c>
      <c r="C22" s="30">
        <v>466.1</v>
      </c>
      <c r="D22" s="14" t="s">
        <v>338</v>
      </c>
      <c r="E22" s="14" t="s">
        <v>191</v>
      </c>
      <c r="F22" s="14"/>
      <c r="G22" s="22"/>
      <c r="H22" s="22"/>
      <c r="I22" s="22"/>
      <c r="J22" s="8">
        <v>2550</v>
      </c>
      <c r="K22" s="14" t="s">
        <v>445</v>
      </c>
      <c r="L22" s="22">
        <v>2014</v>
      </c>
      <c r="M22" s="22">
        <v>2014</v>
      </c>
      <c r="N22" s="52" t="s">
        <v>362</v>
      </c>
      <c r="O22" s="54" t="s">
        <v>419</v>
      </c>
      <c r="P22" s="8" t="s">
        <v>417</v>
      </c>
      <c r="Q22" s="56">
        <v>1</v>
      </c>
      <c r="R22" s="53">
        <v>3.91</v>
      </c>
      <c r="S22" s="53">
        <v>10.51</v>
      </c>
      <c r="T22" s="53"/>
      <c r="U22" s="53">
        <v>38.39</v>
      </c>
      <c r="V22" s="53">
        <v>0.53</v>
      </c>
      <c r="W22" s="53">
        <f t="shared" si="2"/>
        <v>53.34</v>
      </c>
      <c r="X22" s="19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32"/>
      <c r="BX22" s="11"/>
      <c r="BY22" s="6"/>
      <c r="BZ22" s="7"/>
      <c r="CC22" s="38"/>
      <c r="CD22" s="38"/>
    </row>
    <row r="23" spans="1:85" s="4" customFormat="1" ht="81" hidden="1" customHeight="1" x14ac:dyDescent="0.25">
      <c r="A23" s="57" t="s">
        <v>337</v>
      </c>
      <c r="B23" s="29">
        <v>40909303</v>
      </c>
      <c r="C23" s="30">
        <v>466.1</v>
      </c>
      <c r="D23" s="58" t="s">
        <v>338</v>
      </c>
      <c r="E23" s="58" t="s">
        <v>191</v>
      </c>
      <c r="F23" s="14"/>
      <c r="G23" s="22"/>
      <c r="H23" s="22"/>
      <c r="I23" s="22"/>
      <c r="J23" s="59">
        <v>2550</v>
      </c>
      <c r="K23" s="58" t="s">
        <v>445</v>
      </c>
      <c r="L23" s="60">
        <v>2014</v>
      </c>
      <c r="M23" s="60">
        <v>2014</v>
      </c>
      <c r="N23" s="61" t="s">
        <v>372</v>
      </c>
      <c r="O23" s="61" t="s">
        <v>419</v>
      </c>
      <c r="P23" s="59" t="s">
        <v>417</v>
      </c>
      <c r="Q23" s="64">
        <v>6.3E-2</v>
      </c>
      <c r="R23" s="64">
        <v>6.53</v>
      </c>
      <c r="S23" s="64">
        <v>41.42</v>
      </c>
      <c r="T23" s="64">
        <f>U23*0.04</f>
        <v>5.3584000000000005</v>
      </c>
      <c r="U23" s="64">
        <v>133.96</v>
      </c>
      <c r="V23" s="64">
        <v>1.75</v>
      </c>
      <c r="W23" s="63">
        <f t="shared" si="2"/>
        <v>189.01840000000001</v>
      </c>
      <c r="X23" s="19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32"/>
      <c r="BX23" s="11"/>
      <c r="BY23" s="6"/>
      <c r="BZ23" s="7"/>
      <c r="CC23" s="38"/>
      <c r="CD23" s="38"/>
    </row>
    <row r="24" spans="1:85" s="4" customFormat="1" ht="81" hidden="1" customHeight="1" x14ac:dyDescent="0.25">
      <c r="A24" s="13" t="s">
        <v>337</v>
      </c>
      <c r="B24" s="29">
        <v>40909303</v>
      </c>
      <c r="C24" s="30">
        <v>466.1</v>
      </c>
      <c r="D24" s="14" t="s">
        <v>338</v>
      </c>
      <c r="E24" s="14" t="s">
        <v>191</v>
      </c>
      <c r="F24" s="14"/>
      <c r="G24" s="22"/>
      <c r="H24" s="22"/>
      <c r="I24" s="22"/>
      <c r="J24" s="8">
        <v>2550</v>
      </c>
      <c r="K24" s="14" t="s">
        <v>445</v>
      </c>
      <c r="L24" s="22">
        <v>2014</v>
      </c>
      <c r="M24" s="22">
        <v>2014</v>
      </c>
      <c r="N24" s="52" t="s">
        <v>366</v>
      </c>
      <c r="O24" s="54" t="s">
        <v>419</v>
      </c>
      <c r="P24" s="8" t="s">
        <v>417</v>
      </c>
      <c r="Q24" s="56">
        <v>1</v>
      </c>
      <c r="R24" s="53">
        <v>0.75</v>
      </c>
      <c r="S24" s="53">
        <v>1.53</v>
      </c>
      <c r="T24" s="53"/>
      <c r="U24" s="53">
        <v>10.119999999999999</v>
      </c>
      <c r="V24" s="53">
        <v>0.1</v>
      </c>
      <c r="W24" s="53">
        <f t="shared" si="2"/>
        <v>12.499999999999998</v>
      </c>
      <c r="X24" s="19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32"/>
      <c r="BX24" s="11"/>
      <c r="BY24" s="6"/>
      <c r="BZ24" s="7"/>
      <c r="CC24" s="38"/>
      <c r="CD24" s="38"/>
    </row>
    <row r="25" spans="1:85" s="4" customFormat="1" ht="81" hidden="1" customHeight="1" x14ac:dyDescent="0.25">
      <c r="A25" s="28" t="s">
        <v>33</v>
      </c>
      <c r="B25" s="29" t="s">
        <v>88</v>
      </c>
      <c r="C25" s="30">
        <v>466.1</v>
      </c>
      <c r="D25" s="29" t="s">
        <v>144</v>
      </c>
      <c r="E25" s="29" t="s">
        <v>13</v>
      </c>
      <c r="F25" s="29" t="s">
        <v>205</v>
      </c>
      <c r="G25" s="25" t="s">
        <v>257</v>
      </c>
      <c r="H25" s="25" t="s">
        <v>15</v>
      </c>
      <c r="I25" s="25"/>
      <c r="J25" s="37">
        <v>2549</v>
      </c>
      <c r="K25" s="29" t="s">
        <v>446</v>
      </c>
      <c r="L25" s="25">
        <v>2014</v>
      </c>
      <c r="M25" s="25">
        <v>2014</v>
      </c>
      <c r="N25" s="31" t="s">
        <v>367</v>
      </c>
      <c r="O25" s="37" t="s">
        <v>418</v>
      </c>
      <c r="P25" s="37" t="s">
        <v>417</v>
      </c>
      <c r="Q25" s="26">
        <v>0.12</v>
      </c>
      <c r="R25" s="26">
        <v>9.8208000000000002</v>
      </c>
      <c r="S25" s="26">
        <v>105.57360000000001</v>
      </c>
      <c r="T25" s="26">
        <v>0</v>
      </c>
      <c r="U25" s="26">
        <v>0</v>
      </c>
      <c r="V25" s="26">
        <v>7.3656000000000006</v>
      </c>
      <c r="W25" s="26">
        <f t="shared" si="2"/>
        <v>122.76000000000002</v>
      </c>
      <c r="X25" s="19" t="s">
        <v>348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>
        <v>0.12</v>
      </c>
      <c r="BL25" s="6"/>
      <c r="BM25" s="6">
        <f>BK25*930</f>
        <v>111.6</v>
      </c>
      <c r="BN25" s="6"/>
      <c r="BO25" s="6"/>
      <c r="BP25" s="6"/>
      <c r="BQ25" s="6"/>
      <c r="BR25" s="6"/>
      <c r="BS25" s="6"/>
      <c r="BT25" s="6"/>
      <c r="BU25" s="6"/>
      <c r="BV25" s="6"/>
      <c r="BW25" s="32">
        <f t="shared" si="1"/>
        <v>111.6</v>
      </c>
      <c r="BX25" s="11">
        <v>41904</v>
      </c>
      <c r="BY25" s="6"/>
      <c r="BZ25" s="7"/>
      <c r="CC25" s="38"/>
      <c r="CD25" s="38"/>
      <c r="CE25" s="36"/>
      <c r="CF25" s="36"/>
      <c r="CG25" s="36"/>
    </row>
    <row r="26" spans="1:85" s="4" customFormat="1" ht="81" hidden="1" customHeight="1" x14ac:dyDescent="0.25">
      <c r="A26" s="13" t="s">
        <v>325</v>
      </c>
      <c r="B26" s="14">
        <v>40903697</v>
      </c>
      <c r="C26" s="16">
        <v>466.1</v>
      </c>
      <c r="D26" s="14" t="s">
        <v>326</v>
      </c>
      <c r="E26" s="14" t="s">
        <v>13</v>
      </c>
      <c r="F26" s="14" t="s">
        <v>324</v>
      </c>
      <c r="G26" s="22" t="s">
        <v>379</v>
      </c>
      <c r="H26" s="22" t="s">
        <v>380</v>
      </c>
      <c r="I26" s="22"/>
      <c r="J26" s="8">
        <v>2549</v>
      </c>
      <c r="K26" s="14" t="s">
        <v>447</v>
      </c>
      <c r="L26" s="22">
        <v>2014</v>
      </c>
      <c r="M26" s="22">
        <v>2014</v>
      </c>
      <c r="N26" s="52" t="s">
        <v>367</v>
      </c>
      <c r="O26" s="8" t="s">
        <v>418</v>
      </c>
      <c r="P26" s="8" t="s">
        <v>417</v>
      </c>
      <c r="Q26" s="53">
        <v>0.06</v>
      </c>
      <c r="R26" s="53">
        <v>4.9104000000000001</v>
      </c>
      <c r="S26" s="53">
        <v>52.786800000000007</v>
      </c>
      <c r="T26" s="53">
        <v>0</v>
      </c>
      <c r="U26" s="53">
        <v>0</v>
      </c>
      <c r="V26" s="53">
        <v>3.6828000000000003</v>
      </c>
      <c r="W26" s="53">
        <f t="shared" si="2"/>
        <v>61.38000000000001</v>
      </c>
      <c r="X26" s="8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>
        <v>0.06</v>
      </c>
      <c r="BL26" s="6"/>
      <c r="BM26" s="6">
        <f>BK26*930</f>
        <v>55.8</v>
      </c>
      <c r="BN26" s="6"/>
      <c r="BO26" s="6"/>
      <c r="BP26" s="6"/>
      <c r="BQ26" s="6"/>
      <c r="BR26" s="6"/>
      <c r="BS26" s="6"/>
      <c r="BT26" s="6"/>
      <c r="BU26" s="6"/>
      <c r="BV26" s="6"/>
      <c r="BW26" s="6">
        <f t="shared" si="1"/>
        <v>55.8</v>
      </c>
      <c r="BX26" s="11">
        <v>41979</v>
      </c>
      <c r="BY26" s="6" t="s">
        <v>349</v>
      </c>
      <c r="BZ26" s="7"/>
      <c r="CC26" s="38"/>
      <c r="CD26" s="38"/>
      <c r="CE26" s="36"/>
      <c r="CF26" s="36"/>
      <c r="CG26" s="36"/>
    </row>
    <row r="27" spans="1:85" s="4" customFormat="1" ht="81" hidden="1" customHeight="1" x14ac:dyDescent="0.25">
      <c r="A27" s="13" t="s">
        <v>335</v>
      </c>
      <c r="B27" s="14">
        <v>40902585</v>
      </c>
      <c r="C27" s="16">
        <v>466.1</v>
      </c>
      <c r="D27" s="14" t="s">
        <v>336</v>
      </c>
      <c r="E27" s="14" t="s">
        <v>13</v>
      </c>
      <c r="F27" s="14"/>
      <c r="G27" s="22"/>
      <c r="H27" s="22"/>
      <c r="I27" s="22"/>
      <c r="J27" s="8">
        <v>2550</v>
      </c>
      <c r="K27" s="14" t="s">
        <v>448</v>
      </c>
      <c r="L27" s="22">
        <v>2014</v>
      </c>
      <c r="M27" s="22">
        <v>2014</v>
      </c>
      <c r="N27" s="52" t="s">
        <v>411</v>
      </c>
      <c r="O27" s="54" t="s">
        <v>419</v>
      </c>
      <c r="P27" s="8" t="s">
        <v>417</v>
      </c>
      <c r="Q27" s="39">
        <v>0.1</v>
      </c>
      <c r="R27" s="39">
        <v>9.0820000000000007</v>
      </c>
      <c r="S27" s="39">
        <v>41.695</v>
      </c>
      <c r="T27" s="39">
        <f>U27*0.04</f>
        <v>9.5776000000000003</v>
      </c>
      <c r="U27" s="39">
        <v>239.44</v>
      </c>
      <c r="V27" s="39">
        <v>4.6100000000000003</v>
      </c>
      <c r="W27" s="53">
        <f t="shared" si="2"/>
        <v>304.40460000000002</v>
      </c>
      <c r="X27" s="19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70"/>
      <c r="AZ27" s="6"/>
      <c r="BA27" s="70"/>
      <c r="BB27" s="6"/>
      <c r="BC27" s="6"/>
      <c r="BD27" s="6"/>
      <c r="BE27" s="6"/>
      <c r="BF27" s="6"/>
      <c r="BG27" s="6"/>
      <c r="BH27" s="6"/>
      <c r="BI27" s="6"/>
      <c r="BJ27" s="6"/>
      <c r="BK27" s="70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11"/>
      <c r="BY27" s="70"/>
      <c r="BZ27" s="7"/>
      <c r="CC27" s="38"/>
      <c r="CD27" s="38"/>
    </row>
    <row r="28" spans="1:85" s="4" customFormat="1" ht="81" hidden="1" customHeight="1" x14ac:dyDescent="0.25">
      <c r="A28" s="13" t="s">
        <v>335</v>
      </c>
      <c r="B28" s="14">
        <v>40902585</v>
      </c>
      <c r="C28" s="16">
        <v>466.1</v>
      </c>
      <c r="D28" s="14" t="s">
        <v>336</v>
      </c>
      <c r="E28" s="14" t="s">
        <v>13</v>
      </c>
      <c r="F28" s="14"/>
      <c r="G28" s="22"/>
      <c r="H28" s="22"/>
      <c r="I28" s="22"/>
      <c r="J28" s="8">
        <v>2550</v>
      </c>
      <c r="K28" s="14" t="s">
        <v>448</v>
      </c>
      <c r="L28" s="22">
        <v>2014</v>
      </c>
      <c r="M28" s="22">
        <v>2014</v>
      </c>
      <c r="N28" s="52" t="s">
        <v>410</v>
      </c>
      <c r="O28" s="54" t="s">
        <v>419</v>
      </c>
      <c r="P28" s="8" t="s">
        <v>417</v>
      </c>
      <c r="Q28" s="55">
        <v>0.04</v>
      </c>
      <c r="R28" s="39">
        <v>1.66</v>
      </c>
      <c r="S28" s="39">
        <v>18.84</v>
      </c>
      <c r="T28" s="39"/>
      <c r="U28" s="39">
        <v>0</v>
      </c>
      <c r="V28" s="39">
        <v>0.21</v>
      </c>
      <c r="W28" s="53">
        <f t="shared" si="2"/>
        <v>20.71</v>
      </c>
      <c r="X28" s="19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70"/>
      <c r="AZ28" s="6"/>
      <c r="BA28" s="70"/>
      <c r="BB28" s="6"/>
      <c r="BC28" s="6"/>
      <c r="BD28" s="6"/>
      <c r="BE28" s="6"/>
      <c r="BF28" s="6"/>
      <c r="BG28" s="6"/>
      <c r="BH28" s="6"/>
      <c r="BI28" s="6"/>
      <c r="BJ28" s="6"/>
      <c r="BK28" s="70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11"/>
      <c r="BY28" s="70"/>
      <c r="BZ28" s="7"/>
      <c r="CC28" s="38"/>
      <c r="CD28" s="38"/>
    </row>
    <row r="29" spans="1:85" s="4" customFormat="1" ht="81" hidden="1" customHeight="1" x14ac:dyDescent="0.25">
      <c r="A29" s="13" t="s">
        <v>335</v>
      </c>
      <c r="B29" s="14">
        <v>40902585</v>
      </c>
      <c r="C29" s="16">
        <v>466.1</v>
      </c>
      <c r="D29" s="14" t="s">
        <v>336</v>
      </c>
      <c r="E29" s="14" t="s">
        <v>13</v>
      </c>
      <c r="F29" s="14"/>
      <c r="G29" s="22"/>
      <c r="H29" s="22"/>
      <c r="I29" s="22"/>
      <c r="J29" s="8">
        <v>2550</v>
      </c>
      <c r="K29" s="14" t="s">
        <v>448</v>
      </c>
      <c r="L29" s="22">
        <v>2014</v>
      </c>
      <c r="M29" s="22">
        <v>2014</v>
      </c>
      <c r="N29" s="52" t="s">
        <v>366</v>
      </c>
      <c r="O29" s="54" t="s">
        <v>419</v>
      </c>
      <c r="P29" s="8" t="s">
        <v>417</v>
      </c>
      <c r="Q29" s="56">
        <v>1</v>
      </c>
      <c r="R29" s="53">
        <v>0.75</v>
      </c>
      <c r="S29" s="53">
        <v>1.53</v>
      </c>
      <c r="T29" s="53"/>
      <c r="U29" s="53">
        <v>10.119999999999999</v>
      </c>
      <c r="V29" s="53">
        <v>0.1</v>
      </c>
      <c r="W29" s="53">
        <f t="shared" si="2"/>
        <v>12.499999999999998</v>
      </c>
      <c r="X29" s="19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70"/>
      <c r="AZ29" s="6"/>
      <c r="BA29" s="70"/>
      <c r="BB29" s="6"/>
      <c r="BC29" s="6"/>
      <c r="BD29" s="6"/>
      <c r="BE29" s="6"/>
      <c r="BF29" s="6"/>
      <c r="BG29" s="6"/>
      <c r="BH29" s="6"/>
      <c r="BI29" s="6"/>
      <c r="BJ29" s="6"/>
      <c r="BK29" s="70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11"/>
      <c r="BY29" s="70"/>
      <c r="BZ29" s="7"/>
      <c r="CC29" s="38"/>
      <c r="CD29" s="38"/>
    </row>
    <row r="30" spans="1:85" s="4" customFormat="1" ht="81" hidden="1" customHeight="1" x14ac:dyDescent="0.25">
      <c r="A30" s="28" t="s">
        <v>294</v>
      </c>
      <c r="B30" s="29" t="s">
        <v>89</v>
      </c>
      <c r="C30" s="30">
        <v>466.1</v>
      </c>
      <c r="D30" s="29" t="s">
        <v>145</v>
      </c>
      <c r="E30" s="29" t="s">
        <v>13</v>
      </c>
      <c r="F30" s="29" t="s">
        <v>206</v>
      </c>
      <c r="G30" s="25" t="s">
        <v>258</v>
      </c>
      <c r="H30" s="25" t="s">
        <v>381</v>
      </c>
      <c r="I30" s="25"/>
      <c r="J30" s="37">
        <v>2549</v>
      </c>
      <c r="K30" s="29" t="s">
        <v>449</v>
      </c>
      <c r="L30" s="25">
        <v>2014</v>
      </c>
      <c r="M30" s="25">
        <v>2014</v>
      </c>
      <c r="N30" s="31" t="s">
        <v>408</v>
      </c>
      <c r="O30" s="37" t="s">
        <v>418</v>
      </c>
      <c r="P30" s="37" t="s">
        <v>417</v>
      </c>
      <c r="Q30" s="26">
        <v>0.35</v>
      </c>
      <c r="R30" s="26">
        <v>28.644000000000002</v>
      </c>
      <c r="S30" s="26">
        <v>307.92300000000006</v>
      </c>
      <c r="T30" s="26">
        <v>0</v>
      </c>
      <c r="U30" s="26">
        <v>0</v>
      </c>
      <c r="V30" s="26">
        <v>21.483000000000001</v>
      </c>
      <c r="W30" s="26">
        <f t="shared" si="2"/>
        <v>358.05000000000007</v>
      </c>
      <c r="X30" s="8" t="s">
        <v>350</v>
      </c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50"/>
      <c r="AY30" s="70"/>
      <c r="AZ30" s="50"/>
      <c r="BA30" s="70"/>
      <c r="BB30" s="6"/>
      <c r="BC30" s="6"/>
      <c r="BD30" s="6"/>
      <c r="BE30" s="6"/>
      <c r="BF30" s="6"/>
      <c r="BG30" s="6"/>
      <c r="BH30" s="51"/>
      <c r="BI30" s="51"/>
      <c r="BJ30" s="51"/>
      <c r="BK30" s="71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32">
        <f t="shared" si="1"/>
        <v>0</v>
      </c>
      <c r="BX30" s="11">
        <v>41973</v>
      </c>
      <c r="BY30" s="70"/>
      <c r="BZ30" s="7"/>
      <c r="CC30" s="38"/>
      <c r="CD30" s="38"/>
      <c r="CE30" s="36"/>
      <c r="CF30" s="36"/>
      <c r="CG30" s="36"/>
    </row>
    <row r="31" spans="1:85" s="4" customFormat="1" ht="81" hidden="1" customHeight="1" x14ac:dyDescent="0.25">
      <c r="A31" s="13" t="s">
        <v>36</v>
      </c>
      <c r="B31" s="14" t="s">
        <v>92</v>
      </c>
      <c r="C31" s="16">
        <v>466.1</v>
      </c>
      <c r="D31" s="14" t="s">
        <v>148</v>
      </c>
      <c r="E31" s="14" t="s">
        <v>13</v>
      </c>
      <c r="F31" s="14" t="s">
        <v>206</v>
      </c>
      <c r="G31" s="22" t="s">
        <v>382</v>
      </c>
      <c r="H31" s="22" t="s">
        <v>383</v>
      </c>
      <c r="I31" s="22"/>
      <c r="J31" s="8">
        <v>2549</v>
      </c>
      <c r="K31" s="14" t="s">
        <v>450</v>
      </c>
      <c r="L31" s="22">
        <v>2014</v>
      </c>
      <c r="M31" s="22">
        <v>2014</v>
      </c>
      <c r="N31" s="52" t="s">
        <v>408</v>
      </c>
      <c r="O31" s="8" t="s">
        <v>418</v>
      </c>
      <c r="P31" s="8" t="s">
        <v>417</v>
      </c>
      <c r="Q31" s="53">
        <v>0.35</v>
      </c>
      <c r="R31" s="53">
        <v>28.644000000000002</v>
      </c>
      <c r="S31" s="53">
        <v>307.92300000000006</v>
      </c>
      <c r="T31" s="53">
        <v>0</v>
      </c>
      <c r="U31" s="53">
        <v>0</v>
      </c>
      <c r="V31" s="53">
        <v>21.483000000000001</v>
      </c>
      <c r="W31" s="53">
        <f t="shared" si="2"/>
        <v>358.05000000000007</v>
      </c>
      <c r="X31" s="8" t="s">
        <v>350</v>
      </c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51"/>
      <c r="AY31" s="71"/>
      <c r="AZ31" s="51"/>
      <c r="BA31" s="71"/>
      <c r="BB31" s="6"/>
      <c r="BC31" s="6"/>
      <c r="BD31" s="6"/>
      <c r="BE31" s="6"/>
      <c r="BF31" s="6"/>
      <c r="BG31" s="6"/>
      <c r="BH31" s="6"/>
      <c r="BI31" s="6"/>
      <c r="BJ31" s="6"/>
      <c r="BK31" s="6">
        <v>0.35</v>
      </c>
      <c r="BL31" s="6"/>
      <c r="BM31" s="6">
        <f t="shared" ref="BM31:BM49" si="4">BK31*930</f>
        <v>325.5</v>
      </c>
      <c r="BN31" s="6"/>
      <c r="BO31" s="6"/>
      <c r="BP31" s="6"/>
      <c r="BQ31" s="6"/>
      <c r="BR31" s="6"/>
      <c r="BS31" s="6"/>
      <c r="BT31" s="6"/>
      <c r="BU31" s="6"/>
      <c r="BV31" s="6"/>
      <c r="BW31" s="6">
        <f t="shared" si="1"/>
        <v>325.5</v>
      </c>
      <c r="BX31" s="11">
        <v>41976</v>
      </c>
      <c r="BY31" s="71"/>
      <c r="BZ31" s="7"/>
      <c r="CC31" s="38"/>
      <c r="CD31" s="38"/>
      <c r="CE31" s="36"/>
      <c r="CF31" s="36"/>
      <c r="CG31" s="36"/>
    </row>
    <row r="32" spans="1:85" s="4" customFormat="1" ht="81" hidden="1" customHeight="1" x14ac:dyDescent="0.25">
      <c r="A32" s="28" t="s">
        <v>34</v>
      </c>
      <c r="B32" s="29" t="s">
        <v>90</v>
      </c>
      <c r="C32" s="30">
        <v>466.1</v>
      </c>
      <c r="D32" s="29" t="s">
        <v>146</v>
      </c>
      <c r="E32" s="29" t="s">
        <v>13</v>
      </c>
      <c r="F32" s="29" t="s">
        <v>207</v>
      </c>
      <c r="G32" s="25" t="s">
        <v>259</v>
      </c>
      <c r="H32" s="25" t="s">
        <v>15</v>
      </c>
      <c r="I32" s="25"/>
      <c r="J32" s="37">
        <v>2549</v>
      </c>
      <c r="K32" s="29" t="s">
        <v>451</v>
      </c>
      <c r="L32" s="25">
        <v>2014</v>
      </c>
      <c r="M32" s="25">
        <v>2014</v>
      </c>
      <c r="N32" s="31" t="s">
        <v>367</v>
      </c>
      <c r="O32" s="37" t="s">
        <v>418</v>
      </c>
      <c r="P32" s="37" t="s">
        <v>417</v>
      </c>
      <c r="Q32" s="26">
        <v>0.16</v>
      </c>
      <c r="R32" s="26">
        <v>13.094400000000002</v>
      </c>
      <c r="S32" s="26">
        <v>140.76480000000001</v>
      </c>
      <c r="T32" s="26">
        <v>0</v>
      </c>
      <c r="U32" s="26">
        <v>0</v>
      </c>
      <c r="V32" s="26">
        <v>9.820800000000002</v>
      </c>
      <c r="W32" s="26">
        <f t="shared" si="2"/>
        <v>163.68</v>
      </c>
      <c r="X32" s="8" t="s">
        <v>351</v>
      </c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>
        <v>0.16</v>
      </c>
      <c r="BL32" s="6"/>
      <c r="BM32" s="6">
        <f t="shared" si="4"/>
        <v>148.80000000000001</v>
      </c>
      <c r="BN32" s="6"/>
      <c r="BO32" s="6"/>
      <c r="BP32" s="6"/>
      <c r="BQ32" s="6"/>
      <c r="BR32" s="6"/>
      <c r="BS32" s="6"/>
      <c r="BT32" s="6"/>
      <c r="BU32" s="6"/>
      <c r="BV32" s="6"/>
      <c r="BW32" s="32">
        <f t="shared" si="1"/>
        <v>148.80000000000001</v>
      </c>
      <c r="BX32" s="11">
        <v>41905</v>
      </c>
      <c r="BY32" s="6"/>
      <c r="BZ32" s="7"/>
      <c r="CC32" s="38"/>
      <c r="CD32" s="38"/>
      <c r="CE32" s="36"/>
      <c r="CF32" s="36"/>
      <c r="CG32" s="36"/>
    </row>
    <row r="33" spans="1:85" s="4" customFormat="1" ht="81" hidden="1" customHeight="1" x14ac:dyDescent="0.25">
      <c r="A33" s="28" t="s">
        <v>35</v>
      </c>
      <c r="B33" s="29" t="s">
        <v>91</v>
      </c>
      <c r="C33" s="30">
        <v>466.1</v>
      </c>
      <c r="D33" s="29" t="s">
        <v>147</v>
      </c>
      <c r="E33" s="29" t="s">
        <v>13</v>
      </c>
      <c r="F33" s="29" t="s">
        <v>208</v>
      </c>
      <c r="G33" s="25" t="s">
        <v>260</v>
      </c>
      <c r="H33" s="25" t="s">
        <v>15</v>
      </c>
      <c r="I33" s="25"/>
      <c r="J33" s="37">
        <v>2549</v>
      </c>
      <c r="K33" s="29" t="s">
        <v>452</v>
      </c>
      <c r="L33" s="25">
        <v>2014</v>
      </c>
      <c r="M33" s="25">
        <v>2014</v>
      </c>
      <c r="N33" s="31" t="s">
        <v>367</v>
      </c>
      <c r="O33" s="37" t="s">
        <v>418</v>
      </c>
      <c r="P33" s="37" t="s">
        <v>417</v>
      </c>
      <c r="Q33" s="26">
        <v>0.12</v>
      </c>
      <c r="R33" s="26">
        <v>9.8208000000000002</v>
      </c>
      <c r="S33" s="26">
        <v>105.57360000000001</v>
      </c>
      <c r="T33" s="26">
        <v>0</v>
      </c>
      <c r="U33" s="26">
        <v>0</v>
      </c>
      <c r="V33" s="26">
        <v>7.3656000000000006</v>
      </c>
      <c r="W33" s="26">
        <f t="shared" si="2"/>
        <v>122.76000000000002</v>
      </c>
      <c r="X33" s="8" t="s">
        <v>351</v>
      </c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>
        <v>0.12</v>
      </c>
      <c r="BL33" s="6"/>
      <c r="BM33" s="6">
        <f t="shared" si="4"/>
        <v>111.6</v>
      </c>
      <c r="BN33" s="6"/>
      <c r="BO33" s="6"/>
      <c r="BP33" s="6"/>
      <c r="BQ33" s="6"/>
      <c r="BR33" s="6"/>
      <c r="BS33" s="6"/>
      <c r="BT33" s="6"/>
      <c r="BU33" s="6"/>
      <c r="BV33" s="6"/>
      <c r="BW33" s="32">
        <f t="shared" si="1"/>
        <v>111.6</v>
      </c>
      <c r="BX33" s="11">
        <v>41907</v>
      </c>
      <c r="BY33" s="6"/>
      <c r="BZ33" s="7"/>
      <c r="CC33" s="38"/>
      <c r="CD33" s="38"/>
      <c r="CE33" s="36"/>
      <c r="CF33" s="36"/>
      <c r="CG33" s="36"/>
    </row>
    <row r="34" spans="1:85" s="4" customFormat="1" ht="81" hidden="1" customHeight="1" x14ac:dyDescent="0.25">
      <c r="A34" s="13" t="s">
        <v>327</v>
      </c>
      <c r="B34" s="14">
        <v>40908062</v>
      </c>
      <c r="C34" s="16">
        <v>466.1</v>
      </c>
      <c r="D34" s="14" t="s">
        <v>328</v>
      </c>
      <c r="E34" s="14" t="s">
        <v>13</v>
      </c>
      <c r="F34" s="14" t="s">
        <v>329</v>
      </c>
      <c r="G34" s="22" t="s">
        <v>330</v>
      </c>
      <c r="H34" s="22"/>
      <c r="I34" s="22"/>
      <c r="J34" s="8">
        <v>2549</v>
      </c>
      <c r="K34" s="14" t="s">
        <v>453</v>
      </c>
      <c r="L34" s="22">
        <v>2014</v>
      </c>
      <c r="M34" s="22">
        <v>2014</v>
      </c>
      <c r="N34" s="52" t="s">
        <v>408</v>
      </c>
      <c r="O34" s="8" t="s">
        <v>418</v>
      </c>
      <c r="P34" s="8" t="s">
        <v>417</v>
      </c>
      <c r="Q34" s="53">
        <v>0.3</v>
      </c>
      <c r="R34" s="53">
        <v>24.552000000000003</v>
      </c>
      <c r="S34" s="53">
        <v>263.93400000000003</v>
      </c>
      <c r="T34" s="53">
        <v>0</v>
      </c>
      <c r="U34" s="53">
        <v>0</v>
      </c>
      <c r="V34" s="53">
        <v>18.414000000000001</v>
      </c>
      <c r="W34" s="53">
        <f t="shared" si="2"/>
        <v>306.90000000000003</v>
      </c>
      <c r="X34" s="8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>
        <v>0.3</v>
      </c>
      <c r="BL34" s="6"/>
      <c r="BM34" s="6">
        <f t="shared" si="4"/>
        <v>279</v>
      </c>
      <c r="BN34" s="6"/>
      <c r="BO34" s="6"/>
      <c r="BP34" s="6"/>
      <c r="BQ34" s="6"/>
      <c r="BR34" s="6"/>
      <c r="BS34" s="6"/>
      <c r="BT34" s="6"/>
      <c r="BU34" s="6"/>
      <c r="BV34" s="6"/>
      <c r="BW34" s="6">
        <f t="shared" si="1"/>
        <v>279</v>
      </c>
      <c r="BX34" s="11">
        <v>41918</v>
      </c>
      <c r="BY34" s="6"/>
      <c r="BZ34" s="7"/>
      <c r="CC34" s="38"/>
      <c r="CD34" s="38"/>
      <c r="CE34" s="36"/>
      <c r="CF34" s="36"/>
      <c r="CG34" s="36"/>
    </row>
    <row r="35" spans="1:85" s="4" customFormat="1" ht="81" hidden="1" customHeight="1" x14ac:dyDescent="0.25">
      <c r="A35" s="13" t="s">
        <v>304</v>
      </c>
      <c r="B35" s="29">
        <v>40870793</v>
      </c>
      <c r="C35" s="30">
        <v>466.1</v>
      </c>
      <c r="D35" s="14" t="s">
        <v>305</v>
      </c>
      <c r="E35" s="14" t="s">
        <v>14</v>
      </c>
      <c r="F35" s="29" t="s">
        <v>306</v>
      </c>
      <c r="G35" s="25" t="s">
        <v>307</v>
      </c>
      <c r="H35" s="25" t="s">
        <v>384</v>
      </c>
      <c r="I35" s="25"/>
      <c r="J35" s="8">
        <v>2549</v>
      </c>
      <c r="K35" s="14" t="s">
        <v>454</v>
      </c>
      <c r="L35" s="22">
        <v>2014</v>
      </c>
      <c r="M35" s="22">
        <v>2014</v>
      </c>
      <c r="N35" s="52" t="s">
        <v>408</v>
      </c>
      <c r="O35" s="8" t="s">
        <v>418</v>
      </c>
      <c r="P35" s="8" t="s">
        <v>417</v>
      </c>
      <c r="Q35" s="53">
        <v>0.2</v>
      </c>
      <c r="R35" s="53">
        <v>16.368000000000002</v>
      </c>
      <c r="S35" s="53">
        <v>175.95600000000002</v>
      </c>
      <c r="T35" s="53">
        <v>0</v>
      </c>
      <c r="U35" s="53">
        <v>0</v>
      </c>
      <c r="V35" s="53">
        <v>12.276000000000002</v>
      </c>
      <c r="W35" s="53">
        <f t="shared" si="2"/>
        <v>204.60000000000002</v>
      </c>
      <c r="X35" s="8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>
        <v>0.2</v>
      </c>
      <c r="BL35" s="6"/>
      <c r="BM35" s="6">
        <f t="shared" si="4"/>
        <v>186</v>
      </c>
      <c r="BN35" s="6"/>
      <c r="BO35" s="6"/>
      <c r="BP35" s="6"/>
      <c r="BQ35" s="6"/>
      <c r="BR35" s="6"/>
      <c r="BS35" s="6"/>
      <c r="BT35" s="6"/>
      <c r="BU35" s="6"/>
      <c r="BV35" s="6"/>
      <c r="BW35" s="32">
        <f t="shared" si="1"/>
        <v>186</v>
      </c>
      <c r="BX35" s="11">
        <v>41978</v>
      </c>
      <c r="BY35" s="6" t="s">
        <v>352</v>
      </c>
      <c r="BZ35" s="7"/>
      <c r="CC35" s="38"/>
      <c r="CD35" s="38"/>
      <c r="CE35" s="36"/>
      <c r="CF35" s="36"/>
      <c r="CG35" s="36"/>
    </row>
    <row r="36" spans="1:85" s="4" customFormat="1" ht="81" customHeight="1" x14ac:dyDescent="0.25">
      <c r="A36" s="68" t="s">
        <v>54</v>
      </c>
      <c r="B36" s="29"/>
      <c r="C36" s="30"/>
      <c r="D36" s="14" t="s">
        <v>166</v>
      </c>
      <c r="E36" s="14" t="s">
        <v>166</v>
      </c>
      <c r="F36" s="29"/>
      <c r="G36" s="25"/>
      <c r="H36" s="25"/>
      <c r="I36" s="25"/>
      <c r="J36" s="8">
        <v>2547</v>
      </c>
      <c r="K36" s="14" t="s">
        <v>475</v>
      </c>
      <c r="L36" s="22">
        <v>2014</v>
      </c>
      <c r="M36" s="22">
        <v>2014</v>
      </c>
      <c r="N36" s="52" t="s">
        <v>359</v>
      </c>
      <c r="O36" s="8" t="s">
        <v>418</v>
      </c>
      <c r="P36" s="8" t="s">
        <v>417</v>
      </c>
      <c r="Q36" s="56">
        <v>0.01</v>
      </c>
      <c r="R36" s="53">
        <v>0.83600000000000008</v>
      </c>
      <c r="S36" s="53">
        <v>9.1959999999999997</v>
      </c>
      <c r="T36" s="53">
        <v>0</v>
      </c>
      <c r="U36" s="53">
        <v>0</v>
      </c>
      <c r="V36" s="53">
        <v>0.41800000000000004</v>
      </c>
      <c r="W36" s="53">
        <f>R36+S36+T36+U36+V36</f>
        <v>10.45</v>
      </c>
      <c r="X36" s="8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32"/>
      <c r="BX36" s="11"/>
      <c r="BY36" s="6"/>
      <c r="BZ36" s="7"/>
      <c r="CC36" s="38"/>
      <c r="CD36" s="38"/>
      <c r="CE36" s="36"/>
      <c r="CF36" s="36"/>
      <c r="CG36" s="36"/>
    </row>
    <row r="37" spans="1:85" s="4" customFormat="1" ht="81" customHeight="1" x14ac:dyDescent="0.25">
      <c r="A37" s="68" t="s">
        <v>55</v>
      </c>
      <c r="B37" s="29"/>
      <c r="C37" s="30"/>
      <c r="D37" s="58" t="s">
        <v>167</v>
      </c>
      <c r="E37" s="58" t="s">
        <v>14</v>
      </c>
      <c r="F37" s="29"/>
      <c r="G37" s="25"/>
      <c r="H37" s="25"/>
      <c r="I37" s="25"/>
      <c r="J37" s="59">
        <v>2547</v>
      </c>
      <c r="K37" s="58" t="s">
        <v>476</v>
      </c>
      <c r="L37" s="60">
        <v>2014</v>
      </c>
      <c r="M37" s="60">
        <v>2014</v>
      </c>
      <c r="N37" s="61" t="s">
        <v>424</v>
      </c>
      <c r="O37" s="59" t="s">
        <v>418</v>
      </c>
      <c r="P37" s="59" t="s">
        <v>421</v>
      </c>
      <c r="Q37" s="69">
        <v>2</v>
      </c>
      <c r="R37" s="64">
        <v>3.2560000000000002</v>
      </c>
      <c r="S37" s="64">
        <v>37.037000000000006</v>
      </c>
      <c r="T37" s="64">
        <v>0</v>
      </c>
      <c r="U37" s="64">
        <v>0</v>
      </c>
      <c r="V37" s="64">
        <v>0.40700000000000003</v>
      </c>
      <c r="W37" s="53">
        <f t="shared" ref="W37:W48" si="5">R37+S37+T37+U37+V37</f>
        <v>40.700000000000003</v>
      </c>
      <c r="X37" s="8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32"/>
      <c r="BX37" s="11"/>
      <c r="BY37" s="6"/>
      <c r="BZ37" s="7"/>
      <c r="CC37" s="38"/>
      <c r="CD37" s="38"/>
      <c r="CE37" s="36"/>
      <c r="CF37" s="36"/>
      <c r="CG37" s="36"/>
    </row>
    <row r="38" spans="1:85" s="4" customFormat="1" ht="81" customHeight="1" x14ac:dyDescent="0.25">
      <c r="A38" s="68" t="s">
        <v>63</v>
      </c>
      <c r="B38" s="29"/>
      <c r="C38" s="30"/>
      <c r="D38" s="14" t="s">
        <v>175</v>
      </c>
      <c r="E38" s="14" t="s">
        <v>14</v>
      </c>
      <c r="F38" s="29"/>
      <c r="G38" s="25"/>
      <c r="H38" s="25"/>
      <c r="I38" s="25"/>
      <c r="J38" s="8">
        <v>2550</v>
      </c>
      <c r="K38" s="14" t="s">
        <v>472</v>
      </c>
      <c r="L38" s="22">
        <v>2014</v>
      </c>
      <c r="M38" s="22">
        <v>2014</v>
      </c>
      <c r="N38" s="52" t="s">
        <v>411</v>
      </c>
      <c r="O38" s="54" t="s">
        <v>419</v>
      </c>
      <c r="P38" s="8" t="s">
        <v>417</v>
      </c>
      <c r="Q38" s="39">
        <v>0.1</v>
      </c>
      <c r="R38" s="39">
        <v>9.0820000000000007</v>
      </c>
      <c r="S38" s="39">
        <v>41.695</v>
      </c>
      <c r="T38" s="39">
        <v>9.5776000000000003</v>
      </c>
      <c r="U38" s="39">
        <v>239.44</v>
      </c>
      <c r="V38" s="39">
        <v>4.6100000000000003</v>
      </c>
      <c r="W38" s="53">
        <f t="shared" si="5"/>
        <v>304.40460000000002</v>
      </c>
      <c r="X38" s="8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32"/>
      <c r="BX38" s="11"/>
      <c r="BY38" s="6"/>
      <c r="BZ38" s="7"/>
      <c r="CC38" s="38"/>
      <c r="CD38" s="38"/>
      <c r="CE38" s="36"/>
      <c r="CF38" s="36"/>
      <c r="CG38" s="36"/>
    </row>
    <row r="39" spans="1:85" s="4" customFormat="1" ht="81" customHeight="1" x14ac:dyDescent="0.25">
      <c r="A39" s="68" t="s">
        <v>56</v>
      </c>
      <c r="B39" s="29" t="s">
        <v>112</v>
      </c>
      <c r="C39" s="30">
        <v>466.1</v>
      </c>
      <c r="D39" s="14" t="s">
        <v>168</v>
      </c>
      <c r="E39" s="14" t="s">
        <v>14</v>
      </c>
      <c r="F39" s="14"/>
      <c r="G39" s="22"/>
      <c r="H39" s="22"/>
      <c r="I39" s="22"/>
      <c r="J39" s="8">
        <v>2550</v>
      </c>
      <c r="K39" s="14" t="s">
        <v>477</v>
      </c>
      <c r="L39" s="22">
        <v>2014</v>
      </c>
      <c r="M39" s="22">
        <v>2014</v>
      </c>
      <c r="N39" s="52" t="s">
        <v>411</v>
      </c>
      <c r="O39" s="54" t="s">
        <v>419</v>
      </c>
      <c r="P39" s="8" t="s">
        <v>417</v>
      </c>
      <c r="Q39" s="39">
        <v>0.1</v>
      </c>
      <c r="R39" s="39">
        <v>9.0820000000000007</v>
      </c>
      <c r="S39" s="39">
        <v>41.695</v>
      </c>
      <c r="T39" s="39">
        <f>U39*0.04</f>
        <v>9.5776000000000003</v>
      </c>
      <c r="U39" s="39">
        <v>239.44</v>
      </c>
      <c r="V39" s="39">
        <v>4.6100000000000003</v>
      </c>
      <c r="W39" s="53">
        <f t="shared" si="5"/>
        <v>304.40460000000002</v>
      </c>
      <c r="X39" s="19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32"/>
      <c r="BX39" s="11"/>
      <c r="BY39" s="6"/>
      <c r="BZ39" s="7"/>
      <c r="CC39" s="38"/>
      <c r="CD39" s="38"/>
    </row>
    <row r="40" spans="1:85" s="4" customFormat="1" ht="81" customHeight="1" x14ac:dyDescent="0.25">
      <c r="A40" s="68" t="s">
        <v>63</v>
      </c>
      <c r="B40" s="29"/>
      <c r="C40" s="30"/>
      <c r="D40" s="14" t="s">
        <v>175</v>
      </c>
      <c r="E40" s="14" t="s">
        <v>14</v>
      </c>
      <c r="F40" s="29"/>
      <c r="G40" s="25"/>
      <c r="H40" s="25"/>
      <c r="I40" s="25"/>
      <c r="J40" s="8">
        <v>2550</v>
      </c>
      <c r="K40" s="14" t="s">
        <v>472</v>
      </c>
      <c r="L40" s="22">
        <v>2014</v>
      </c>
      <c r="M40" s="22">
        <v>2014</v>
      </c>
      <c r="N40" s="52" t="s">
        <v>413</v>
      </c>
      <c r="O40" s="54" t="s">
        <v>419</v>
      </c>
      <c r="P40" s="8" t="s">
        <v>421</v>
      </c>
      <c r="Q40" s="55">
        <v>2.5000000000000001E-2</v>
      </c>
      <c r="R40" s="39">
        <v>1.66</v>
      </c>
      <c r="S40" s="39">
        <v>18.84</v>
      </c>
      <c r="T40" s="39"/>
      <c r="U40" s="39">
        <v>0</v>
      </c>
      <c r="V40" s="39">
        <v>0.21</v>
      </c>
      <c r="W40" s="53">
        <f t="shared" si="5"/>
        <v>20.71</v>
      </c>
      <c r="X40" s="8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32"/>
      <c r="BX40" s="11"/>
      <c r="BY40" s="6"/>
      <c r="BZ40" s="7"/>
      <c r="CC40" s="38"/>
      <c r="CD40" s="38"/>
      <c r="CE40" s="36"/>
      <c r="CF40" s="36"/>
      <c r="CG40" s="36"/>
    </row>
    <row r="41" spans="1:85" s="4" customFormat="1" ht="81" customHeight="1" x14ac:dyDescent="0.25">
      <c r="A41" s="68" t="s">
        <v>56</v>
      </c>
      <c r="B41" s="29" t="s">
        <v>112</v>
      </c>
      <c r="C41" s="30">
        <v>466.1</v>
      </c>
      <c r="D41" s="14" t="s">
        <v>168</v>
      </c>
      <c r="E41" s="14" t="s">
        <v>14</v>
      </c>
      <c r="F41" s="14"/>
      <c r="G41" s="22"/>
      <c r="H41" s="22"/>
      <c r="I41" s="22"/>
      <c r="J41" s="8">
        <v>2550</v>
      </c>
      <c r="K41" s="14" t="s">
        <v>477</v>
      </c>
      <c r="L41" s="22">
        <v>2014</v>
      </c>
      <c r="M41" s="22">
        <v>2014</v>
      </c>
      <c r="N41" s="52" t="s">
        <v>413</v>
      </c>
      <c r="O41" s="54" t="s">
        <v>419</v>
      </c>
      <c r="P41" s="8" t="s">
        <v>421</v>
      </c>
      <c r="Q41" s="55">
        <v>2.5000000000000001E-2</v>
      </c>
      <c r="R41" s="39">
        <v>1.66</v>
      </c>
      <c r="S41" s="39">
        <v>18.84</v>
      </c>
      <c r="T41" s="39"/>
      <c r="U41" s="39">
        <v>0</v>
      </c>
      <c r="V41" s="39">
        <v>0.21</v>
      </c>
      <c r="W41" s="53">
        <f t="shared" si="5"/>
        <v>20.71</v>
      </c>
      <c r="X41" s="19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32"/>
      <c r="BX41" s="11"/>
      <c r="BY41" s="6"/>
      <c r="BZ41" s="7"/>
      <c r="CC41" s="38"/>
      <c r="CD41" s="38"/>
    </row>
    <row r="42" spans="1:85" s="4" customFormat="1" ht="81" customHeight="1" x14ac:dyDescent="0.25">
      <c r="A42" s="68" t="s">
        <v>54</v>
      </c>
      <c r="B42" s="29"/>
      <c r="C42" s="30"/>
      <c r="D42" s="14" t="s">
        <v>166</v>
      </c>
      <c r="E42" s="14" t="s">
        <v>14</v>
      </c>
      <c r="F42" s="29"/>
      <c r="G42" s="25"/>
      <c r="H42" s="25"/>
      <c r="I42" s="25"/>
      <c r="J42" s="8">
        <v>2550</v>
      </c>
      <c r="K42" s="14" t="s">
        <v>475</v>
      </c>
      <c r="L42" s="22">
        <v>2014</v>
      </c>
      <c r="M42" s="22">
        <v>2014</v>
      </c>
      <c r="N42" s="52" t="s">
        <v>498</v>
      </c>
      <c r="O42" s="54" t="s">
        <v>419</v>
      </c>
      <c r="P42" s="8" t="s">
        <v>417</v>
      </c>
      <c r="Q42" s="39">
        <v>6.3E-2</v>
      </c>
      <c r="R42" s="39">
        <v>6.53</v>
      </c>
      <c r="S42" s="39">
        <v>41.42</v>
      </c>
      <c r="T42" s="39">
        <v>5.3584000000000005</v>
      </c>
      <c r="U42" s="39">
        <v>133.96</v>
      </c>
      <c r="V42" s="39">
        <v>1.75</v>
      </c>
      <c r="W42" s="53">
        <f t="shared" si="5"/>
        <v>189.01840000000001</v>
      </c>
      <c r="X42" s="8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32"/>
      <c r="BX42" s="11"/>
      <c r="BY42" s="6"/>
      <c r="BZ42" s="7"/>
      <c r="CC42" s="38"/>
      <c r="CD42" s="38"/>
      <c r="CE42" s="36"/>
      <c r="CF42" s="36"/>
      <c r="CG42" s="36"/>
    </row>
    <row r="43" spans="1:85" s="4" customFormat="1" ht="81" customHeight="1" x14ac:dyDescent="0.25">
      <c r="A43" s="68" t="s">
        <v>54</v>
      </c>
      <c r="B43" s="29"/>
      <c r="C43" s="30"/>
      <c r="D43" s="58" t="s">
        <v>166</v>
      </c>
      <c r="E43" s="58" t="s">
        <v>14</v>
      </c>
      <c r="F43" s="29"/>
      <c r="G43" s="25"/>
      <c r="H43" s="25"/>
      <c r="I43" s="25"/>
      <c r="J43" s="59">
        <v>2550</v>
      </c>
      <c r="K43" s="58" t="s">
        <v>475</v>
      </c>
      <c r="L43" s="60">
        <v>2014</v>
      </c>
      <c r="M43" s="60">
        <v>2014</v>
      </c>
      <c r="N43" s="61" t="s">
        <v>502</v>
      </c>
      <c r="O43" s="65" t="s">
        <v>419</v>
      </c>
      <c r="P43" s="59" t="s">
        <v>417</v>
      </c>
      <c r="Q43" s="62">
        <v>1</v>
      </c>
      <c r="R43" s="63">
        <v>3.91</v>
      </c>
      <c r="S43" s="63">
        <v>10.51</v>
      </c>
      <c r="T43" s="63"/>
      <c r="U43" s="63">
        <v>38.39</v>
      </c>
      <c r="V43" s="63">
        <v>0.53</v>
      </c>
      <c r="W43" s="53">
        <f t="shared" si="5"/>
        <v>53.34</v>
      </c>
      <c r="X43" s="8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32"/>
      <c r="BX43" s="11"/>
      <c r="BY43" s="6"/>
      <c r="BZ43" s="7"/>
      <c r="CC43" s="38"/>
      <c r="CD43" s="38"/>
      <c r="CE43" s="36"/>
      <c r="CF43" s="36"/>
      <c r="CG43" s="36"/>
    </row>
    <row r="44" spans="1:85" s="4" customFormat="1" ht="81" customHeight="1" x14ac:dyDescent="0.25">
      <c r="A44" s="68" t="s">
        <v>63</v>
      </c>
      <c r="B44" s="29"/>
      <c r="C44" s="30"/>
      <c r="D44" s="14" t="s">
        <v>175</v>
      </c>
      <c r="E44" s="14" t="s">
        <v>14</v>
      </c>
      <c r="F44" s="29"/>
      <c r="G44" s="25"/>
      <c r="H44" s="25"/>
      <c r="I44" s="25"/>
      <c r="J44" s="8">
        <v>2550</v>
      </c>
      <c r="K44" s="14" t="s">
        <v>472</v>
      </c>
      <c r="L44" s="22">
        <v>2014</v>
      </c>
      <c r="M44" s="22">
        <v>2014</v>
      </c>
      <c r="N44" s="52" t="s">
        <v>366</v>
      </c>
      <c r="O44" s="54" t="s">
        <v>419</v>
      </c>
      <c r="P44" s="8" t="s">
        <v>417</v>
      </c>
      <c r="Q44" s="56">
        <v>1</v>
      </c>
      <c r="R44" s="53">
        <v>0.75</v>
      </c>
      <c r="S44" s="53">
        <v>1.53</v>
      </c>
      <c r="T44" s="53"/>
      <c r="U44" s="53">
        <v>10.119999999999999</v>
      </c>
      <c r="V44" s="53">
        <v>0.1</v>
      </c>
      <c r="W44" s="53">
        <f t="shared" si="5"/>
        <v>12.499999999999998</v>
      </c>
      <c r="X44" s="8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32"/>
      <c r="BX44" s="11"/>
      <c r="BY44" s="6"/>
      <c r="BZ44" s="7"/>
      <c r="CC44" s="38"/>
      <c r="CD44" s="38"/>
      <c r="CE44" s="36"/>
      <c r="CF44" s="36"/>
      <c r="CG44" s="36"/>
    </row>
    <row r="45" spans="1:85" s="4" customFormat="1" ht="81" customHeight="1" x14ac:dyDescent="0.25">
      <c r="A45" s="68" t="s">
        <v>54</v>
      </c>
      <c r="B45" s="29"/>
      <c r="C45" s="30"/>
      <c r="D45" s="14" t="s">
        <v>166</v>
      </c>
      <c r="E45" s="14" t="s">
        <v>14</v>
      </c>
      <c r="F45" s="29"/>
      <c r="G45" s="25"/>
      <c r="H45" s="25"/>
      <c r="I45" s="25"/>
      <c r="J45" s="8">
        <v>2550</v>
      </c>
      <c r="K45" s="14" t="s">
        <v>475</v>
      </c>
      <c r="L45" s="22">
        <v>2014</v>
      </c>
      <c r="M45" s="22">
        <v>2014</v>
      </c>
      <c r="N45" s="52" t="s">
        <v>366</v>
      </c>
      <c r="O45" s="54" t="s">
        <v>419</v>
      </c>
      <c r="P45" s="8" t="s">
        <v>417</v>
      </c>
      <c r="Q45" s="56">
        <v>1</v>
      </c>
      <c r="R45" s="53">
        <v>0.75</v>
      </c>
      <c r="S45" s="53">
        <v>1.53</v>
      </c>
      <c r="T45" s="53"/>
      <c r="U45" s="53">
        <v>10.119999999999999</v>
      </c>
      <c r="V45" s="53">
        <v>0.1</v>
      </c>
      <c r="W45" s="53">
        <f t="shared" si="5"/>
        <v>12.499999999999998</v>
      </c>
      <c r="X45" s="8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32"/>
      <c r="BX45" s="11"/>
      <c r="BY45" s="6"/>
      <c r="BZ45" s="7"/>
      <c r="CC45" s="38"/>
      <c r="CD45" s="38"/>
      <c r="CE45" s="36"/>
      <c r="CF45" s="36"/>
      <c r="CG45" s="36"/>
    </row>
    <row r="46" spans="1:85" s="4" customFormat="1" ht="81" customHeight="1" x14ac:dyDescent="0.25">
      <c r="A46" s="68" t="s">
        <v>56</v>
      </c>
      <c r="B46" s="29"/>
      <c r="C46" s="30"/>
      <c r="D46" s="14" t="s">
        <v>168</v>
      </c>
      <c r="E46" s="14" t="s">
        <v>14</v>
      </c>
      <c r="F46" s="29"/>
      <c r="G46" s="25"/>
      <c r="H46" s="25"/>
      <c r="I46" s="25"/>
      <c r="J46" s="8">
        <v>2550</v>
      </c>
      <c r="K46" s="14" t="s">
        <v>477</v>
      </c>
      <c r="L46" s="22">
        <v>2014</v>
      </c>
      <c r="M46" s="22">
        <v>2014</v>
      </c>
      <c r="N46" s="52" t="s">
        <v>366</v>
      </c>
      <c r="O46" s="54" t="s">
        <v>419</v>
      </c>
      <c r="P46" s="8" t="s">
        <v>417</v>
      </c>
      <c r="Q46" s="56">
        <v>1</v>
      </c>
      <c r="R46" s="53">
        <v>0.75</v>
      </c>
      <c r="S46" s="53">
        <v>1.53</v>
      </c>
      <c r="T46" s="53"/>
      <c r="U46" s="53">
        <v>10.119999999999999</v>
      </c>
      <c r="V46" s="53">
        <v>0.1</v>
      </c>
      <c r="W46" s="53">
        <f t="shared" si="5"/>
        <v>12.499999999999998</v>
      </c>
      <c r="X46" s="8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32"/>
      <c r="BX46" s="11"/>
      <c r="BY46" s="6"/>
      <c r="BZ46" s="7"/>
      <c r="CC46" s="38"/>
      <c r="CD46" s="38"/>
      <c r="CE46" s="36"/>
      <c r="CF46" s="36"/>
      <c r="CG46" s="36"/>
    </row>
    <row r="47" spans="1:85" s="4" customFormat="1" ht="81" customHeight="1" x14ac:dyDescent="0.25">
      <c r="A47" s="68" t="s">
        <v>50</v>
      </c>
      <c r="B47" s="29"/>
      <c r="C47" s="30"/>
      <c r="D47" s="58" t="s">
        <v>162</v>
      </c>
      <c r="E47" s="58" t="s">
        <v>14</v>
      </c>
      <c r="F47" s="29"/>
      <c r="G47" s="25"/>
      <c r="H47" s="25"/>
      <c r="I47" s="25"/>
      <c r="J47" s="59">
        <v>2550</v>
      </c>
      <c r="K47" s="58" t="s">
        <v>470</v>
      </c>
      <c r="L47" s="60">
        <v>2014</v>
      </c>
      <c r="M47" s="60">
        <v>2014</v>
      </c>
      <c r="N47" s="61" t="s">
        <v>356</v>
      </c>
      <c r="O47" s="65" t="s">
        <v>419</v>
      </c>
      <c r="P47" s="59" t="s">
        <v>417</v>
      </c>
      <c r="Q47" s="64">
        <v>1</v>
      </c>
      <c r="R47" s="64">
        <v>0.26</v>
      </c>
      <c r="S47" s="64">
        <v>1.1599999999999999</v>
      </c>
      <c r="T47" s="64"/>
      <c r="U47" s="64">
        <v>6.7</v>
      </c>
      <c r="V47" s="64">
        <v>0.08</v>
      </c>
      <c r="W47" s="53">
        <f t="shared" si="5"/>
        <v>8.2000000000000011</v>
      </c>
      <c r="X47" s="8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32"/>
      <c r="BX47" s="11"/>
      <c r="BY47" s="6"/>
      <c r="BZ47" s="7"/>
      <c r="CC47" s="38"/>
      <c r="CD47" s="38"/>
      <c r="CE47" s="36"/>
      <c r="CF47" s="36"/>
      <c r="CG47" s="36"/>
    </row>
    <row r="48" spans="1:85" s="4" customFormat="1" ht="81" customHeight="1" x14ac:dyDescent="0.25">
      <c r="A48" s="68" t="s">
        <v>37</v>
      </c>
      <c r="B48" s="29" t="s">
        <v>93</v>
      </c>
      <c r="C48" s="30">
        <v>466.1</v>
      </c>
      <c r="D48" s="14" t="s">
        <v>149</v>
      </c>
      <c r="E48" s="14" t="s">
        <v>14</v>
      </c>
      <c r="F48" s="29" t="s">
        <v>209</v>
      </c>
      <c r="G48" s="25" t="s">
        <v>385</v>
      </c>
      <c r="H48" s="25" t="s">
        <v>386</v>
      </c>
      <c r="I48" s="25"/>
      <c r="J48" s="8">
        <v>2549</v>
      </c>
      <c r="K48" s="14" t="s">
        <v>455</v>
      </c>
      <c r="L48" s="22">
        <v>2014</v>
      </c>
      <c r="M48" s="22">
        <v>2014</v>
      </c>
      <c r="N48" s="52" t="s">
        <v>408</v>
      </c>
      <c r="O48" s="8" t="s">
        <v>418</v>
      </c>
      <c r="P48" s="8" t="s">
        <v>417</v>
      </c>
      <c r="Q48" s="53">
        <v>0.05</v>
      </c>
      <c r="R48" s="53">
        <v>4.0920000000000005</v>
      </c>
      <c r="S48" s="53">
        <v>43.989000000000004</v>
      </c>
      <c r="T48" s="53">
        <v>0</v>
      </c>
      <c r="U48" s="53">
        <v>0</v>
      </c>
      <c r="V48" s="53">
        <v>3.0690000000000004</v>
      </c>
      <c r="W48" s="53">
        <f t="shared" si="5"/>
        <v>51.150000000000006</v>
      </c>
      <c r="X48" s="8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>
        <v>0.05</v>
      </c>
      <c r="BL48" s="6"/>
      <c r="BM48" s="6">
        <f t="shared" si="4"/>
        <v>46.5</v>
      </c>
      <c r="BN48" s="6"/>
      <c r="BO48" s="6"/>
      <c r="BP48" s="6"/>
      <c r="BQ48" s="6"/>
      <c r="BR48" s="6"/>
      <c r="BS48" s="6"/>
      <c r="BT48" s="6"/>
      <c r="BU48" s="6"/>
      <c r="BV48" s="6"/>
      <c r="BW48" s="32">
        <f t="shared" si="1"/>
        <v>46.5</v>
      </c>
      <c r="BX48" s="11">
        <v>41966</v>
      </c>
      <c r="BY48" s="6" t="s">
        <v>353</v>
      </c>
      <c r="BZ48" s="7"/>
      <c r="CC48" s="38"/>
      <c r="CD48" s="38"/>
      <c r="CE48" s="36"/>
      <c r="CF48" s="36"/>
      <c r="CG48" s="36"/>
    </row>
    <row r="49" spans="1:85" s="4" customFormat="1" ht="81" hidden="1" customHeight="1" x14ac:dyDescent="0.25">
      <c r="A49" s="13" t="s">
        <v>38</v>
      </c>
      <c r="B49" s="29" t="s">
        <v>94</v>
      </c>
      <c r="C49" s="30">
        <v>466.1</v>
      </c>
      <c r="D49" s="14" t="s">
        <v>150</v>
      </c>
      <c r="E49" s="14" t="s">
        <v>14</v>
      </c>
      <c r="F49" s="29" t="s">
        <v>210</v>
      </c>
      <c r="G49" s="25" t="s">
        <v>387</v>
      </c>
      <c r="H49" s="25" t="s">
        <v>15</v>
      </c>
      <c r="I49" s="25"/>
      <c r="J49" s="8">
        <v>2549</v>
      </c>
      <c r="K49" s="14" t="s">
        <v>456</v>
      </c>
      <c r="L49" s="22">
        <v>2014</v>
      </c>
      <c r="M49" s="22">
        <v>2014</v>
      </c>
      <c r="N49" s="52" t="s">
        <v>408</v>
      </c>
      <c r="O49" s="8" t="s">
        <v>418</v>
      </c>
      <c r="P49" s="8" t="s">
        <v>417</v>
      </c>
      <c r="Q49" s="53">
        <v>0.21</v>
      </c>
      <c r="R49" s="53">
        <v>17.186399999999999</v>
      </c>
      <c r="S49" s="53">
        <v>184.75379999999998</v>
      </c>
      <c r="T49" s="53">
        <v>0</v>
      </c>
      <c r="U49" s="53">
        <v>0</v>
      </c>
      <c r="V49" s="53">
        <v>12.889799999999999</v>
      </c>
      <c r="W49" s="53">
        <f t="shared" si="2"/>
        <v>214.82999999999998</v>
      </c>
      <c r="X49" s="8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>
        <v>0.21</v>
      </c>
      <c r="BL49" s="6"/>
      <c r="BM49" s="6">
        <f t="shared" si="4"/>
        <v>195.29999999999998</v>
      </c>
      <c r="BN49" s="6"/>
      <c r="BO49" s="6"/>
      <c r="BP49" s="6"/>
      <c r="BQ49" s="6"/>
      <c r="BR49" s="6"/>
      <c r="BS49" s="6"/>
      <c r="BT49" s="6"/>
      <c r="BU49" s="6"/>
      <c r="BV49" s="6"/>
      <c r="BW49" s="32">
        <f t="shared" si="1"/>
        <v>195.29999999999998</v>
      </c>
      <c r="BX49" s="11">
        <v>41903</v>
      </c>
      <c r="BY49" s="6"/>
      <c r="BZ49" s="7"/>
      <c r="CC49" s="38"/>
      <c r="CD49" s="38"/>
      <c r="CE49" s="36"/>
      <c r="CF49" s="36"/>
      <c r="CG49" s="36"/>
    </row>
    <row r="50" spans="1:85" s="4" customFormat="1" ht="81" hidden="1" customHeight="1" x14ac:dyDescent="0.25">
      <c r="A50" s="13" t="s">
        <v>39</v>
      </c>
      <c r="B50" s="29" t="s">
        <v>95</v>
      </c>
      <c r="C50" s="30">
        <v>466.1</v>
      </c>
      <c r="D50" s="14" t="s">
        <v>151</v>
      </c>
      <c r="E50" s="14" t="s">
        <v>192</v>
      </c>
      <c r="F50" s="14"/>
      <c r="G50" s="22"/>
      <c r="H50" s="22"/>
      <c r="I50" s="22"/>
      <c r="J50" s="8">
        <v>2550</v>
      </c>
      <c r="K50" s="14" t="s">
        <v>457</v>
      </c>
      <c r="L50" s="22">
        <v>2014</v>
      </c>
      <c r="M50" s="22">
        <v>2014</v>
      </c>
      <c r="N50" s="52" t="s">
        <v>422</v>
      </c>
      <c r="O50" s="54" t="s">
        <v>419</v>
      </c>
      <c r="P50" s="8" t="s">
        <v>417</v>
      </c>
      <c r="Q50" s="67">
        <v>1</v>
      </c>
      <c r="R50" s="39">
        <v>30.718</v>
      </c>
      <c r="S50" s="39">
        <v>67.64</v>
      </c>
      <c r="T50" s="39"/>
      <c r="U50" s="39">
        <v>875.5</v>
      </c>
      <c r="V50" s="39">
        <v>60.26</v>
      </c>
      <c r="W50" s="53">
        <f t="shared" si="2"/>
        <v>1034.1179999999999</v>
      </c>
      <c r="X50" s="8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32"/>
      <c r="BX50" s="11"/>
      <c r="BY50" s="6"/>
      <c r="BZ50" s="7"/>
      <c r="CC50" s="38"/>
      <c r="CD50" s="38"/>
    </row>
    <row r="51" spans="1:85" s="4" customFormat="1" ht="81" hidden="1" customHeight="1" x14ac:dyDescent="0.25">
      <c r="A51" s="13" t="s">
        <v>39</v>
      </c>
      <c r="B51" s="29" t="s">
        <v>95</v>
      </c>
      <c r="C51" s="30">
        <v>466.1</v>
      </c>
      <c r="D51" s="14" t="s">
        <v>151</v>
      </c>
      <c r="E51" s="14" t="s">
        <v>192</v>
      </c>
      <c r="F51" s="14"/>
      <c r="G51" s="22"/>
      <c r="H51" s="22"/>
      <c r="I51" s="22"/>
      <c r="J51" s="8">
        <v>2550</v>
      </c>
      <c r="K51" s="14" t="s">
        <v>457</v>
      </c>
      <c r="L51" s="22">
        <v>2014</v>
      </c>
      <c r="M51" s="22">
        <v>2014</v>
      </c>
      <c r="N51" s="52" t="s">
        <v>423</v>
      </c>
      <c r="O51" s="54" t="s">
        <v>419</v>
      </c>
      <c r="P51" s="8" t="s">
        <v>417</v>
      </c>
      <c r="Q51" s="39">
        <v>1</v>
      </c>
      <c r="R51" s="39">
        <v>1.67</v>
      </c>
      <c r="S51" s="39">
        <v>1.26</v>
      </c>
      <c r="T51" s="39"/>
      <c r="U51" s="39">
        <v>18.5</v>
      </c>
      <c r="V51" s="39">
        <v>1.1600000000000001</v>
      </c>
      <c r="W51" s="53">
        <f t="shared" si="2"/>
        <v>22.59</v>
      </c>
      <c r="X51" s="8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32"/>
      <c r="BX51" s="11"/>
      <c r="BY51" s="6"/>
      <c r="BZ51" s="7"/>
      <c r="CC51" s="38"/>
      <c r="CD51" s="38"/>
    </row>
    <row r="52" spans="1:85" s="4" customFormat="1" ht="81" hidden="1" customHeight="1" x14ac:dyDescent="0.25">
      <c r="A52" s="13" t="s">
        <v>39</v>
      </c>
      <c r="B52" s="29" t="s">
        <v>95</v>
      </c>
      <c r="C52" s="30">
        <v>466.1</v>
      </c>
      <c r="D52" s="14" t="s">
        <v>151</v>
      </c>
      <c r="E52" s="14" t="s">
        <v>192</v>
      </c>
      <c r="F52" s="14"/>
      <c r="G52" s="22"/>
      <c r="H52" s="22"/>
      <c r="I52" s="22"/>
      <c r="J52" s="8">
        <v>2548</v>
      </c>
      <c r="K52" s="14" t="s">
        <v>457</v>
      </c>
      <c r="L52" s="22">
        <v>2014</v>
      </c>
      <c r="M52" s="22">
        <v>2014</v>
      </c>
      <c r="N52" s="52" t="s">
        <v>363</v>
      </c>
      <c r="O52" s="8" t="s">
        <v>420</v>
      </c>
      <c r="P52" s="8" t="s">
        <v>417</v>
      </c>
      <c r="Q52" s="39">
        <v>0.16</v>
      </c>
      <c r="R52" s="39">
        <v>23.510400000000001</v>
      </c>
      <c r="S52" s="39">
        <v>364.41120000000001</v>
      </c>
      <c r="T52" s="39"/>
      <c r="U52" s="39">
        <v>0</v>
      </c>
      <c r="V52" s="39">
        <v>3.9184000000000005</v>
      </c>
      <c r="W52" s="53">
        <f t="shared" si="2"/>
        <v>391.84000000000003</v>
      </c>
      <c r="X52" s="8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32"/>
      <c r="BX52" s="11"/>
      <c r="BY52" s="6"/>
      <c r="BZ52" s="7"/>
      <c r="CC52" s="38"/>
      <c r="CD52" s="38"/>
    </row>
    <row r="53" spans="1:85" s="4" customFormat="1" ht="81" hidden="1" customHeight="1" x14ac:dyDescent="0.25">
      <c r="A53" s="13" t="s">
        <v>39</v>
      </c>
      <c r="B53" s="29" t="s">
        <v>95</v>
      </c>
      <c r="C53" s="30">
        <v>466.1</v>
      </c>
      <c r="D53" s="14" t="s">
        <v>151</v>
      </c>
      <c r="E53" s="14" t="s">
        <v>192</v>
      </c>
      <c r="F53" s="14"/>
      <c r="G53" s="22"/>
      <c r="H53" s="22"/>
      <c r="I53" s="22"/>
      <c r="J53" s="8">
        <v>2550</v>
      </c>
      <c r="K53" s="14" t="s">
        <v>457</v>
      </c>
      <c r="L53" s="22">
        <v>2014</v>
      </c>
      <c r="M53" s="22">
        <v>2014</v>
      </c>
      <c r="N53" s="52" t="s">
        <v>412</v>
      </c>
      <c r="O53" s="54" t="s">
        <v>419</v>
      </c>
      <c r="P53" s="8" t="s">
        <v>417</v>
      </c>
      <c r="Q53" s="39">
        <v>0.25</v>
      </c>
      <c r="R53" s="39">
        <v>11.38</v>
      </c>
      <c r="S53" s="39">
        <v>41.695</v>
      </c>
      <c r="T53" s="39">
        <f>U53*0.04</f>
        <v>15.196</v>
      </c>
      <c r="U53" s="39">
        <v>379.9</v>
      </c>
      <c r="V53" s="39">
        <v>5.61</v>
      </c>
      <c r="W53" s="53">
        <f t="shared" si="2"/>
        <v>453.78100000000001</v>
      </c>
      <c r="X53" s="19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32"/>
      <c r="BX53" s="11"/>
      <c r="BY53" s="6"/>
      <c r="BZ53" s="7"/>
      <c r="CC53" s="38"/>
      <c r="CD53" s="38"/>
    </row>
    <row r="54" spans="1:85" s="4" customFormat="1" ht="81" hidden="1" customHeight="1" x14ac:dyDescent="0.25">
      <c r="A54" s="13" t="s">
        <v>39</v>
      </c>
      <c r="B54" s="29" t="s">
        <v>95</v>
      </c>
      <c r="C54" s="30">
        <v>466.1</v>
      </c>
      <c r="D54" s="14" t="s">
        <v>151</v>
      </c>
      <c r="E54" s="14" t="s">
        <v>192</v>
      </c>
      <c r="F54" s="14"/>
      <c r="G54" s="22"/>
      <c r="H54" s="22"/>
      <c r="I54" s="22"/>
      <c r="J54" s="8">
        <v>2550</v>
      </c>
      <c r="K54" s="14" t="s">
        <v>457</v>
      </c>
      <c r="L54" s="22">
        <v>2014</v>
      </c>
      <c r="M54" s="22">
        <v>2014</v>
      </c>
      <c r="N54" s="52" t="s">
        <v>409</v>
      </c>
      <c r="O54" s="54" t="s">
        <v>419</v>
      </c>
      <c r="P54" s="8" t="s">
        <v>417</v>
      </c>
      <c r="Q54" s="56">
        <v>1</v>
      </c>
      <c r="R54" s="53">
        <v>0.75</v>
      </c>
      <c r="S54" s="53">
        <v>1.53</v>
      </c>
      <c r="T54" s="53"/>
      <c r="U54" s="53">
        <v>10.119999999999999</v>
      </c>
      <c r="V54" s="53">
        <v>0.1</v>
      </c>
      <c r="W54" s="53">
        <f t="shared" si="2"/>
        <v>12.499999999999998</v>
      </c>
      <c r="X54" s="19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32"/>
      <c r="BX54" s="11"/>
      <c r="BY54" s="6"/>
      <c r="BZ54" s="7"/>
      <c r="CC54" s="38"/>
      <c r="CD54" s="38"/>
    </row>
    <row r="55" spans="1:85" s="4" customFormat="1" ht="81" hidden="1" customHeight="1" x14ac:dyDescent="0.25">
      <c r="A55" s="13" t="s">
        <v>39</v>
      </c>
      <c r="B55" s="29" t="s">
        <v>95</v>
      </c>
      <c r="C55" s="30">
        <v>466.1</v>
      </c>
      <c r="D55" s="14" t="s">
        <v>151</v>
      </c>
      <c r="E55" s="14" t="s">
        <v>192</v>
      </c>
      <c r="F55" s="14"/>
      <c r="G55" s="22"/>
      <c r="H55" s="22"/>
      <c r="I55" s="22"/>
      <c r="J55" s="8">
        <v>2549</v>
      </c>
      <c r="K55" s="14" t="s">
        <v>457</v>
      </c>
      <c r="L55" s="22">
        <v>2014</v>
      </c>
      <c r="M55" s="22">
        <v>2014</v>
      </c>
      <c r="N55" s="52" t="s">
        <v>408</v>
      </c>
      <c r="O55" s="8" t="s">
        <v>418</v>
      </c>
      <c r="P55" s="8" t="s">
        <v>417</v>
      </c>
      <c r="Q55" s="53">
        <v>0.1</v>
      </c>
      <c r="R55" s="53">
        <v>8.1840000000000011</v>
      </c>
      <c r="S55" s="53">
        <v>87.978000000000009</v>
      </c>
      <c r="T55" s="53">
        <v>0</v>
      </c>
      <c r="U55" s="53">
        <v>0</v>
      </c>
      <c r="V55" s="53">
        <v>6.1380000000000008</v>
      </c>
      <c r="W55" s="53">
        <f t="shared" si="2"/>
        <v>102.30000000000001</v>
      </c>
      <c r="X55" s="19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32"/>
      <c r="BX55" s="11"/>
      <c r="BY55" s="6"/>
      <c r="BZ55" s="7"/>
      <c r="CC55" s="38"/>
      <c r="CD55" s="38"/>
      <c r="CE55" s="36"/>
      <c r="CF55" s="36"/>
      <c r="CG55" s="36"/>
    </row>
    <row r="56" spans="1:85" s="4" customFormat="1" ht="81" hidden="1" customHeight="1" x14ac:dyDescent="0.25">
      <c r="A56" s="13" t="s">
        <v>40</v>
      </c>
      <c r="B56" s="29" t="s">
        <v>96</v>
      </c>
      <c r="C56" s="30">
        <v>466.1</v>
      </c>
      <c r="D56" s="14" t="s">
        <v>152</v>
      </c>
      <c r="E56" s="14" t="s">
        <v>17</v>
      </c>
      <c r="F56" s="29" t="s">
        <v>211</v>
      </c>
      <c r="G56" s="25" t="s">
        <v>262</v>
      </c>
      <c r="H56" s="25" t="s">
        <v>15</v>
      </c>
      <c r="I56" s="25"/>
      <c r="J56" s="8">
        <v>2549</v>
      </c>
      <c r="K56" s="14" t="s">
        <v>458</v>
      </c>
      <c r="L56" s="22">
        <v>2014</v>
      </c>
      <c r="M56" s="22">
        <v>2014</v>
      </c>
      <c r="N56" s="52" t="s">
        <v>367</v>
      </c>
      <c r="O56" s="8" t="s">
        <v>418</v>
      </c>
      <c r="P56" s="8" t="s">
        <v>417</v>
      </c>
      <c r="Q56" s="53">
        <v>0.05</v>
      </c>
      <c r="R56" s="53">
        <v>4.0920000000000005</v>
      </c>
      <c r="S56" s="53">
        <v>43.989000000000004</v>
      </c>
      <c r="T56" s="53">
        <v>0</v>
      </c>
      <c r="U56" s="53">
        <v>0</v>
      </c>
      <c r="V56" s="53">
        <v>3.0690000000000004</v>
      </c>
      <c r="W56" s="53">
        <f t="shared" si="2"/>
        <v>51.150000000000006</v>
      </c>
      <c r="X56" s="8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>
        <v>0.05</v>
      </c>
      <c r="BL56" s="6"/>
      <c r="BM56" s="6">
        <f>BK56*930</f>
        <v>46.5</v>
      </c>
      <c r="BN56" s="6"/>
      <c r="BO56" s="6"/>
      <c r="BP56" s="6"/>
      <c r="BQ56" s="6"/>
      <c r="BR56" s="6"/>
      <c r="BS56" s="6"/>
      <c r="BT56" s="6"/>
      <c r="BU56" s="6"/>
      <c r="BV56" s="6"/>
      <c r="BW56" s="32">
        <f t="shared" si="1"/>
        <v>46.5</v>
      </c>
      <c r="BX56" s="11">
        <v>41875</v>
      </c>
      <c r="BY56" s="6"/>
      <c r="BZ56" s="7"/>
      <c r="CC56" s="38"/>
      <c r="CD56" s="38"/>
      <c r="CE56" s="36"/>
      <c r="CF56" s="36"/>
      <c r="CG56" s="36"/>
    </row>
    <row r="57" spans="1:85" s="4" customFormat="1" ht="81" hidden="1" customHeight="1" x14ac:dyDescent="0.25">
      <c r="A57" s="13" t="s">
        <v>41</v>
      </c>
      <c r="B57" s="29" t="s">
        <v>97</v>
      </c>
      <c r="C57" s="30">
        <v>466.1</v>
      </c>
      <c r="D57" s="14" t="s">
        <v>153</v>
      </c>
      <c r="E57" s="14" t="s">
        <v>14</v>
      </c>
      <c r="F57" s="29" t="s">
        <v>212</v>
      </c>
      <c r="G57" s="25" t="s">
        <v>388</v>
      </c>
      <c r="H57" s="25" t="s">
        <v>15</v>
      </c>
      <c r="I57" s="25"/>
      <c r="J57" s="8">
        <v>2549</v>
      </c>
      <c r="K57" s="14" t="s">
        <v>459</v>
      </c>
      <c r="L57" s="22">
        <v>2014</v>
      </c>
      <c r="M57" s="22">
        <v>2014</v>
      </c>
      <c r="N57" s="52" t="s">
        <v>367</v>
      </c>
      <c r="O57" s="8" t="s">
        <v>418</v>
      </c>
      <c r="P57" s="8" t="s">
        <v>417</v>
      </c>
      <c r="Q57" s="53">
        <v>0.47</v>
      </c>
      <c r="R57" s="53">
        <v>38.464799999999997</v>
      </c>
      <c r="S57" s="53">
        <v>413.4966</v>
      </c>
      <c r="T57" s="53">
        <v>0</v>
      </c>
      <c r="U57" s="53">
        <v>0</v>
      </c>
      <c r="V57" s="53">
        <v>28.848599999999998</v>
      </c>
      <c r="W57" s="53">
        <f t="shared" si="2"/>
        <v>480.81</v>
      </c>
      <c r="X57" s="8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>
        <v>0.47</v>
      </c>
      <c r="BL57" s="6"/>
      <c r="BM57" s="6">
        <f t="shared" ref="BM57:BM61" si="6">BK57*930</f>
        <v>437.09999999999997</v>
      </c>
      <c r="BN57" s="6"/>
      <c r="BO57" s="6"/>
      <c r="BP57" s="6"/>
      <c r="BQ57" s="6"/>
      <c r="BR57" s="6"/>
      <c r="BS57" s="6"/>
      <c r="BT57" s="6"/>
      <c r="BU57" s="6"/>
      <c r="BV57" s="6"/>
      <c r="BW57" s="32">
        <f t="shared" si="1"/>
        <v>437.09999999999997</v>
      </c>
      <c r="BX57" s="11">
        <v>41959</v>
      </c>
      <c r="BY57" s="6"/>
      <c r="BZ57" s="7"/>
      <c r="CC57" s="38"/>
      <c r="CD57" s="38"/>
      <c r="CE57" s="36"/>
      <c r="CF57" s="36"/>
      <c r="CG57" s="36"/>
    </row>
    <row r="58" spans="1:85" s="4" customFormat="1" ht="81" customHeight="1" x14ac:dyDescent="0.25">
      <c r="A58" s="68" t="s">
        <v>340</v>
      </c>
      <c r="B58" s="29">
        <v>40892679</v>
      </c>
      <c r="C58" s="30">
        <v>466.1</v>
      </c>
      <c r="D58" s="14" t="s">
        <v>341</v>
      </c>
      <c r="E58" s="14" t="s">
        <v>14</v>
      </c>
      <c r="F58" s="29" t="s">
        <v>342</v>
      </c>
      <c r="G58" s="25" t="s">
        <v>339</v>
      </c>
      <c r="H58" s="25"/>
      <c r="I58" s="25"/>
      <c r="J58" s="8">
        <v>2549</v>
      </c>
      <c r="K58" s="14" t="s">
        <v>460</v>
      </c>
      <c r="L58" s="22">
        <v>2014</v>
      </c>
      <c r="M58" s="22">
        <v>2014</v>
      </c>
      <c r="N58" s="52" t="s">
        <v>367</v>
      </c>
      <c r="O58" s="8" t="s">
        <v>418</v>
      </c>
      <c r="P58" s="8" t="s">
        <v>417</v>
      </c>
      <c r="Q58" s="53">
        <v>0.33</v>
      </c>
      <c r="R58" s="53">
        <v>27.007200000000005</v>
      </c>
      <c r="S58" s="53">
        <v>290.32740000000007</v>
      </c>
      <c r="T58" s="53">
        <v>0</v>
      </c>
      <c r="U58" s="53">
        <v>0</v>
      </c>
      <c r="V58" s="53">
        <v>20.255400000000002</v>
      </c>
      <c r="W58" s="53">
        <f>R58+S58+T58+U58+V58</f>
        <v>337.59000000000009</v>
      </c>
      <c r="X58" s="8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>
        <v>0.33</v>
      </c>
      <c r="BL58" s="6"/>
      <c r="BM58" s="6">
        <f t="shared" si="6"/>
        <v>306.90000000000003</v>
      </c>
      <c r="BN58" s="6"/>
      <c r="BO58" s="6"/>
      <c r="BP58" s="6"/>
      <c r="BQ58" s="6"/>
      <c r="BR58" s="6"/>
      <c r="BS58" s="6"/>
      <c r="BT58" s="6"/>
      <c r="BU58" s="6"/>
      <c r="BV58" s="6"/>
      <c r="BW58" s="32">
        <f t="shared" si="1"/>
        <v>306.90000000000003</v>
      </c>
      <c r="BX58" s="11">
        <v>41917</v>
      </c>
      <c r="BY58" s="6"/>
      <c r="BZ58" s="7"/>
      <c r="CC58" s="38"/>
      <c r="CD58" s="38"/>
      <c r="CE58" s="36"/>
      <c r="CF58" s="36"/>
      <c r="CG58" s="36"/>
    </row>
    <row r="59" spans="1:85" s="4" customFormat="1" ht="81" hidden="1" customHeight="1" x14ac:dyDescent="0.25">
      <c r="A59" s="13" t="s">
        <v>42</v>
      </c>
      <c r="B59" s="29" t="s">
        <v>98</v>
      </c>
      <c r="C59" s="30">
        <v>466.1</v>
      </c>
      <c r="D59" s="14" t="s">
        <v>154</v>
      </c>
      <c r="E59" s="14" t="s">
        <v>14</v>
      </c>
      <c r="F59" s="29" t="s">
        <v>213</v>
      </c>
      <c r="G59" s="25" t="s">
        <v>263</v>
      </c>
      <c r="H59" s="25" t="s">
        <v>15</v>
      </c>
      <c r="I59" s="25"/>
      <c r="J59" s="8">
        <v>2549</v>
      </c>
      <c r="K59" s="14" t="s">
        <v>461</v>
      </c>
      <c r="L59" s="22">
        <v>2014</v>
      </c>
      <c r="M59" s="22">
        <v>2014</v>
      </c>
      <c r="N59" s="52" t="s">
        <v>367</v>
      </c>
      <c r="O59" s="8" t="s">
        <v>418</v>
      </c>
      <c r="P59" s="8" t="s">
        <v>417</v>
      </c>
      <c r="Q59" s="53">
        <v>0.06</v>
      </c>
      <c r="R59" s="53">
        <v>4.9104000000000001</v>
      </c>
      <c r="S59" s="53">
        <v>52.786800000000007</v>
      </c>
      <c r="T59" s="53">
        <v>0</v>
      </c>
      <c r="U59" s="53">
        <v>0</v>
      </c>
      <c r="V59" s="53">
        <v>3.6828000000000003</v>
      </c>
      <c r="W59" s="53">
        <f t="shared" si="2"/>
        <v>61.38000000000001</v>
      </c>
      <c r="X59" s="8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>
        <v>0.06</v>
      </c>
      <c r="BL59" s="6"/>
      <c r="BM59" s="6">
        <f t="shared" si="6"/>
        <v>55.8</v>
      </c>
      <c r="BN59" s="6"/>
      <c r="BO59" s="6"/>
      <c r="BP59" s="6"/>
      <c r="BQ59" s="6"/>
      <c r="BR59" s="6"/>
      <c r="BS59" s="6"/>
      <c r="BT59" s="6"/>
      <c r="BU59" s="6"/>
      <c r="BV59" s="6"/>
      <c r="BW59" s="32">
        <f t="shared" si="1"/>
        <v>55.8</v>
      </c>
      <c r="BX59" s="11">
        <v>41909</v>
      </c>
      <c r="BY59" s="6"/>
      <c r="BZ59" s="7"/>
      <c r="CC59" s="38"/>
      <c r="CD59" s="38"/>
      <c r="CE59" s="36"/>
      <c r="CF59" s="36"/>
      <c r="CG59" s="36"/>
    </row>
    <row r="60" spans="1:85" s="4" customFormat="1" ht="81" hidden="1" customHeight="1" x14ac:dyDescent="0.25">
      <c r="A60" s="13" t="s">
        <v>43</v>
      </c>
      <c r="B60" s="29" t="s">
        <v>99</v>
      </c>
      <c r="C60" s="30">
        <v>466.1</v>
      </c>
      <c r="D60" s="14" t="s">
        <v>155</v>
      </c>
      <c r="E60" s="14" t="s">
        <v>14</v>
      </c>
      <c r="F60" s="29" t="s">
        <v>214</v>
      </c>
      <c r="G60" s="25" t="s">
        <v>389</v>
      </c>
      <c r="H60" s="25" t="s">
        <v>15</v>
      </c>
      <c r="I60" s="25"/>
      <c r="J60" s="8">
        <v>2549</v>
      </c>
      <c r="K60" s="14" t="s">
        <v>462</v>
      </c>
      <c r="L60" s="22">
        <v>2014</v>
      </c>
      <c r="M60" s="22">
        <v>2014</v>
      </c>
      <c r="N60" s="52" t="s">
        <v>367</v>
      </c>
      <c r="O60" s="8" t="s">
        <v>418</v>
      </c>
      <c r="P60" s="8" t="s">
        <v>417</v>
      </c>
      <c r="Q60" s="53">
        <v>0.04</v>
      </c>
      <c r="R60" s="53">
        <v>3.2736000000000005</v>
      </c>
      <c r="S60" s="53">
        <v>35.191200000000002</v>
      </c>
      <c r="T60" s="53">
        <v>0</v>
      </c>
      <c r="U60" s="53">
        <v>0</v>
      </c>
      <c r="V60" s="53">
        <v>2.4552000000000005</v>
      </c>
      <c r="W60" s="53">
        <f t="shared" si="2"/>
        <v>40.92</v>
      </c>
      <c r="X60" s="8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>
        <v>0.04</v>
      </c>
      <c r="BL60" s="6"/>
      <c r="BM60" s="6">
        <f t="shared" si="6"/>
        <v>37.200000000000003</v>
      </c>
      <c r="BN60" s="6"/>
      <c r="BO60" s="6"/>
      <c r="BP60" s="6"/>
      <c r="BQ60" s="6"/>
      <c r="BR60" s="6"/>
      <c r="BS60" s="6"/>
      <c r="BT60" s="6"/>
      <c r="BU60" s="6"/>
      <c r="BV60" s="6"/>
      <c r="BW60" s="32">
        <f t="shared" si="1"/>
        <v>37.200000000000003</v>
      </c>
      <c r="BX60" s="11">
        <v>41975</v>
      </c>
      <c r="BY60" s="6" t="s">
        <v>354</v>
      </c>
      <c r="BZ60" s="7"/>
      <c r="CC60" s="38"/>
      <c r="CD60" s="38"/>
      <c r="CE60" s="36"/>
      <c r="CF60" s="36"/>
      <c r="CG60" s="36"/>
    </row>
    <row r="61" spans="1:85" s="4" customFormat="1" ht="81" hidden="1" customHeight="1" x14ac:dyDescent="0.25">
      <c r="A61" s="13" t="s">
        <v>65</v>
      </c>
      <c r="B61" s="29" t="s">
        <v>121</v>
      </c>
      <c r="C61" s="30">
        <v>466.1</v>
      </c>
      <c r="D61" s="14" t="s">
        <v>177</v>
      </c>
      <c r="E61" s="14" t="s">
        <v>14</v>
      </c>
      <c r="F61" s="29" t="s">
        <v>234</v>
      </c>
      <c r="G61" s="25" t="s">
        <v>390</v>
      </c>
      <c r="H61" s="25" t="s">
        <v>15</v>
      </c>
      <c r="I61" s="25"/>
      <c r="J61" s="8">
        <v>2549</v>
      </c>
      <c r="K61" s="14" t="s">
        <v>463</v>
      </c>
      <c r="L61" s="22">
        <v>2014</v>
      </c>
      <c r="M61" s="22">
        <v>2014</v>
      </c>
      <c r="N61" s="52" t="s">
        <v>367</v>
      </c>
      <c r="O61" s="8" t="s">
        <v>418</v>
      </c>
      <c r="P61" s="8" t="s">
        <v>417</v>
      </c>
      <c r="Q61" s="53">
        <v>0.09</v>
      </c>
      <c r="R61" s="53">
        <v>7.3656000000000015</v>
      </c>
      <c r="S61" s="53">
        <v>79.180199999999999</v>
      </c>
      <c r="T61" s="53">
        <v>0</v>
      </c>
      <c r="U61" s="53">
        <v>0</v>
      </c>
      <c r="V61" s="53">
        <v>5.5242000000000004</v>
      </c>
      <c r="W61" s="53">
        <f t="shared" si="2"/>
        <v>92.07</v>
      </c>
      <c r="X61" s="8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>
        <v>0.09</v>
      </c>
      <c r="BL61" s="6"/>
      <c r="BM61" s="6">
        <f t="shared" si="6"/>
        <v>83.7</v>
      </c>
      <c r="BN61" s="6"/>
      <c r="BO61" s="6"/>
      <c r="BP61" s="6"/>
      <c r="BQ61" s="6"/>
      <c r="BR61" s="6"/>
      <c r="BS61" s="6"/>
      <c r="BT61" s="6"/>
      <c r="BU61" s="6"/>
      <c r="BV61" s="6"/>
      <c r="BW61" s="32">
        <f t="shared" si="1"/>
        <v>83.7</v>
      </c>
      <c r="BX61" s="11">
        <v>41973</v>
      </c>
      <c r="BY61" s="6" t="s">
        <v>355</v>
      </c>
      <c r="BZ61" s="7"/>
      <c r="CC61" s="38"/>
      <c r="CD61" s="38"/>
      <c r="CE61" s="36"/>
      <c r="CF61" s="36"/>
      <c r="CG61" s="36"/>
    </row>
    <row r="62" spans="1:85" s="4" customFormat="1" ht="81" hidden="1" customHeight="1" x14ac:dyDescent="0.25">
      <c r="A62" s="13" t="s">
        <v>44</v>
      </c>
      <c r="B62" s="29" t="s">
        <v>100</v>
      </c>
      <c r="C62" s="30">
        <v>466.1</v>
      </c>
      <c r="D62" s="14" t="s">
        <v>156</v>
      </c>
      <c r="E62" s="14" t="s">
        <v>14</v>
      </c>
      <c r="F62" s="29"/>
      <c r="G62" s="25"/>
      <c r="H62" s="25"/>
      <c r="I62" s="25"/>
      <c r="J62" s="8">
        <v>2550</v>
      </c>
      <c r="K62" s="14" t="s">
        <v>464</v>
      </c>
      <c r="L62" s="22">
        <v>2014</v>
      </c>
      <c r="M62" s="22">
        <v>2014</v>
      </c>
      <c r="N62" s="52" t="s">
        <v>356</v>
      </c>
      <c r="O62" s="54" t="s">
        <v>419</v>
      </c>
      <c r="P62" s="8" t="s">
        <v>417</v>
      </c>
      <c r="Q62" s="39">
        <v>1</v>
      </c>
      <c r="R62" s="39">
        <v>0.26</v>
      </c>
      <c r="S62" s="39">
        <v>1.1599999999999999</v>
      </c>
      <c r="T62" s="39"/>
      <c r="U62" s="39">
        <v>6.7</v>
      </c>
      <c r="V62" s="39">
        <v>0.08</v>
      </c>
      <c r="W62" s="53">
        <f t="shared" si="2"/>
        <v>8.2000000000000011</v>
      </c>
      <c r="X62" s="8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32"/>
      <c r="BX62" s="11"/>
      <c r="BY62" s="6"/>
      <c r="BZ62" s="7"/>
      <c r="CC62" s="38"/>
      <c r="CD62" s="38"/>
    </row>
    <row r="63" spans="1:85" s="4" customFormat="1" ht="81" hidden="1" customHeight="1" x14ac:dyDescent="0.25">
      <c r="A63" s="13" t="s">
        <v>44</v>
      </c>
      <c r="B63" s="29" t="s">
        <v>100</v>
      </c>
      <c r="C63" s="30">
        <v>466.1</v>
      </c>
      <c r="D63" s="14" t="s">
        <v>156</v>
      </c>
      <c r="E63" s="14" t="s">
        <v>14</v>
      </c>
      <c r="F63" s="29"/>
      <c r="G63" s="25"/>
      <c r="H63" s="25"/>
      <c r="I63" s="25"/>
      <c r="J63" s="8">
        <v>2549</v>
      </c>
      <c r="K63" s="14" t="s">
        <v>464</v>
      </c>
      <c r="L63" s="22">
        <v>2014</v>
      </c>
      <c r="M63" s="22">
        <v>2014</v>
      </c>
      <c r="N63" s="52" t="s">
        <v>367</v>
      </c>
      <c r="O63" s="8" t="s">
        <v>418</v>
      </c>
      <c r="P63" s="8" t="s">
        <v>417</v>
      </c>
      <c r="Q63" s="53">
        <v>0.35</v>
      </c>
      <c r="R63" s="53">
        <v>28.644000000000002</v>
      </c>
      <c r="S63" s="53">
        <v>307.92300000000006</v>
      </c>
      <c r="T63" s="53">
        <v>0</v>
      </c>
      <c r="U63" s="53">
        <v>0</v>
      </c>
      <c r="V63" s="53">
        <v>21.483000000000001</v>
      </c>
      <c r="W63" s="53">
        <f t="shared" si="2"/>
        <v>358.05000000000007</v>
      </c>
      <c r="X63" s="8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32"/>
      <c r="BX63" s="11"/>
      <c r="BY63" s="6"/>
      <c r="BZ63" s="7"/>
      <c r="CC63" s="38"/>
      <c r="CD63" s="38"/>
      <c r="CE63" s="36"/>
      <c r="CF63" s="36"/>
      <c r="CG63" s="36"/>
    </row>
    <row r="64" spans="1:85" s="4" customFormat="1" ht="81" hidden="1" customHeight="1" x14ac:dyDescent="0.25">
      <c r="A64" s="13" t="s">
        <v>46</v>
      </c>
      <c r="B64" s="29" t="s">
        <v>102</v>
      </c>
      <c r="C64" s="30">
        <v>466.1</v>
      </c>
      <c r="D64" s="14" t="s">
        <v>158</v>
      </c>
      <c r="E64" s="14" t="s">
        <v>14</v>
      </c>
      <c r="F64" s="29" t="s">
        <v>216</v>
      </c>
      <c r="G64" s="25" t="s">
        <v>264</v>
      </c>
      <c r="H64" s="25" t="s">
        <v>15</v>
      </c>
      <c r="I64" s="25"/>
      <c r="J64" s="8">
        <v>2549</v>
      </c>
      <c r="K64" s="14" t="s">
        <v>466</v>
      </c>
      <c r="L64" s="22">
        <v>2014</v>
      </c>
      <c r="M64" s="22">
        <v>2014</v>
      </c>
      <c r="N64" s="52" t="s">
        <v>408</v>
      </c>
      <c r="O64" s="8" t="s">
        <v>418</v>
      </c>
      <c r="P64" s="8" t="s">
        <v>417</v>
      </c>
      <c r="Q64" s="53">
        <v>0.1</v>
      </c>
      <c r="R64" s="53">
        <v>8.1840000000000011</v>
      </c>
      <c r="S64" s="53">
        <v>87.978000000000009</v>
      </c>
      <c r="T64" s="53">
        <v>0</v>
      </c>
      <c r="U64" s="53">
        <v>0</v>
      </c>
      <c r="V64" s="53">
        <v>6.1380000000000008</v>
      </c>
      <c r="W64" s="53">
        <f t="shared" si="2"/>
        <v>102.30000000000001</v>
      </c>
      <c r="X64" s="8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>
        <v>0.1</v>
      </c>
      <c r="BL64" s="6"/>
      <c r="BM64" s="6">
        <f>BK64*930</f>
        <v>93</v>
      </c>
      <c r="BN64" s="6"/>
      <c r="BO64" s="6"/>
      <c r="BP64" s="6"/>
      <c r="BQ64" s="6"/>
      <c r="BR64" s="6"/>
      <c r="BS64" s="6"/>
      <c r="BT64" s="6"/>
      <c r="BU64" s="6"/>
      <c r="BV64" s="6"/>
      <c r="BW64" s="32">
        <f t="shared" si="1"/>
        <v>93</v>
      </c>
      <c r="BX64" s="11">
        <v>41902</v>
      </c>
      <c r="BY64" s="6"/>
      <c r="BZ64" s="7"/>
      <c r="CC64" s="38"/>
      <c r="CD64" s="38"/>
      <c r="CE64" s="36"/>
      <c r="CF64" s="36"/>
      <c r="CG64" s="36"/>
    </row>
    <row r="65" spans="1:85" s="4" customFormat="1" ht="81" customHeight="1" x14ac:dyDescent="0.25">
      <c r="A65" s="68" t="s">
        <v>47</v>
      </c>
      <c r="B65" s="29" t="s">
        <v>103</v>
      </c>
      <c r="C65" s="30">
        <v>466.1</v>
      </c>
      <c r="D65" s="14" t="s">
        <v>159</v>
      </c>
      <c r="E65" s="14" t="s">
        <v>14</v>
      </c>
      <c r="F65" s="29" t="s">
        <v>217</v>
      </c>
      <c r="G65" s="25" t="s">
        <v>391</v>
      </c>
      <c r="H65" s="25" t="s">
        <v>15</v>
      </c>
      <c r="I65" s="25"/>
      <c r="J65" s="8">
        <v>2549</v>
      </c>
      <c r="K65" s="14" t="s">
        <v>467</v>
      </c>
      <c r="L65" s="22">
        <v>2014</v>
      </c>
      <c r="M65" s="22">
        <v>2014</v>
      </c>
      <c r="N65" s="52" t="s">
        <v>408</v>
      </c>
      <c r="O65" s="8" t="s">
        <v>418</v>
      </c>
      <c r="P65" s="8" t="s">
        <v>417</v>
      </c>
      <c r="Q65" s="53">
        <v>0.44</v>
      </c>
      <c r="R65" s="53">
        <v>36.009599999999999</v>
      </c>
      <c r="S65" s="53">
        <v>387.10320000000002</v>
      </c>
      <c r="T65" s="53">
        <v>0</v>
      </c>
      <c r="U65" s="53">
        <v>0</v>
      </c>
      <c r="V65" s="53">
        <v>27.007200000000001</v>
      </c>
      <c r="W65" s="53">
        <f t="shared" si="2"/>
        <v>450.12</v>
      </c>
      <c r="X65" s="8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>
        <v>0.44</v>
      </c>
      <c r="BL65" s="6"/>
      <c r="BM65" s="6">
        <f>BK65*930</f>
        <v>409.2</v>
      </c>
      <c r="BN65" s="6"/>
      <c r="BO65" s="6"/>
      <c r="BP65" s="6"/>
      <c r="BQ65" s="6"/>
      <c r="BR65" s="6"/>
      <c r="BS65" s="6"/>
      <c r="BT65" s="6"/>
      <c r="BU65" s="6"/>
      <c r="BV65" s="6"/>
      <c r="BW65" s="32">
        <f t="shared" si="1"/>
        <v>409.2</v>
      </c>
      <c r="BX65" s="11">
        <v>41962</v>
      </c>
      <c r="BY65" s="6"/>
      <c r="BZ65" s="7"/>
      <c r="CC65" s="38"/>
      <c r="CD65" s="38"/>
      <c r="CE65" s="36"/>
      <c r="CF65" s="36"/>
      <c r="CG65" s="36"/>
    </row>
    <row r="66" spans="1:85" s="4" customFormat="1" ht="81" customHeight="1" x14ac:dyDescent="0.25">
      <c r="A66" s="68" t="s">
        <v>48</v>
      </c>
      <c r="B66" s="29" t="s">
        <v>104</v>
      </c>
      <c r="C66" s="30">
        <v>466.1</v>
      </c>
      <c r="D66" s="14" t="s">
        <v>160</v>
      </c>
      <c r="E66" s="14" t="s">
        <v>14</v>
      </c>
      <c r="F66" s="29" t="s">
        <v>218</v>
      </c>
      <c r="G66" s="25" t="s">
        <v>265</v>
      </c>
      <c r="H66" s="25" t="s">
        <v>15</v>
      </c>
      <c r="I66" s="25"/>
      <c r="J66" s="8">
        <v>2549</v>
      </c>
      <c r="K66" s="14" t="s">
        <v>468</v>
      </c>
      <c r="L66" s="22">
        <v>2014</v>
      </c>
      <c r="M66" s="22">
        <v>2014</v>
      </c>
      <c r="N66" s="52" t="s">
        <v>408</v>
      </c>
      <c r="O66" s="8" t="s">
        <v>418</v>
      </c>
      <c r="P66" s="8" t="s">
        <v>417</v>
      </c>
      <c r="Q66" s="53">
        <v>0.09</v>
      </c>
      <c r="R66" s="53">
        <v>7.3656000000000015</v>
      </c>
      <c r="S66" s="53">
        <v>79.180199999999999</v>
      </c>
      <c r="T66" s="53">
        <v>0</v>
      </c>
      <c r="U66" s="53">
        <v>0</v>
      </c>
      <c r="V66" s="53">
        <v>5.5242000000000004</v>
      </c>
      <c r="W66" s="53">
        <f t="shared" si="2"/>
        <v>92.07</v>
      </c>
      <c r="X66" s="8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>
        <v>0.09</v>
      </c>
      <c r="BL66" s="6"/>
      <c r="BM66" s="6">
        <f>BK66*930</f>
        <v>83.7</v>
      </c>
      <c r="BN66" s="6"/>
      <c r="BO66" s="6"/>
      <c r="BP66" s="6"/>
      <c r="BQ66" s="6"/>
      <c r="BR66" s="6"/>
      <c r="BS66" s="6"/>
      <c r="BT66" s="6"/>
      <c r="BU66" s="6"/>
      <c r="BV66" s="6"/>
      <c r="BW66" s="32">
        <f t="shared" si="1"/>
        <v>83.7</v>
      </c>
      <c r="BX66" s="11">
        <v>41903</v>
      </c>
      <c r="BY66" s="6"/>
      <c r="BZ66" s="7"/>
      <c r="CC66" s="38"/>
      <c r="CD66" s="38"/>
      <c r="CE66" s="36"/>
      <c r="CF66" s="36"/>
      <c r="CG66" s="36"/>
    </row>
    <row r="67" spans="1:85" s="4" customFormat="1" ht="81" hidden="1" customHeight="1" x14ac:dyDescent="0.25">
      <c r="A67" s="13" t="s">
        <v>49</v>
      </c>
      <c r="B67" s="29" t="s">
        <v>105</v>
      </c>
      <c r="C67" s="30">
        <v>466.1</v>
      </c>
      <c r="D67" s="14" t="s">
        <v>161</v>
      </c>
      <c r="E67" s="14" t="s">
        <v>14</v>
      </c>
      <c r="F67" s="29" t="s">
        <v>219</v>
      </c>
      <c r="G67" s="25" t="s">
        <v>392</v>
      </c>
      <c r="H67" s="25" t="s">
        <v>15</v>
      </c>
      <c r="I67" s="25"/>
      <c r="J67" s="8">
        <v>2549</v>
      </c>
      <c r="K67" s="14" t="s">
        <v>469</v>
      </c>
      <c r="L67" s="22">
        <v>2014</v>
      </c>
      <c r="M67" s="22">
        <v>2014</v>
      </c>
      <c r="N67" s="52" t="s">
        <v>408</v>
      </c>
      <c r="O67" s="8" t="s">
        <v>418</v>
      </c>
      <c r="P67" s="8" t="s">
        <v>417</v>
      </c>
      <c r="Q67" s="53">
        <v>0.38</v>
      </c>
      <c r="R67" s="53">
        <v>31.0992</v>
      </c>
      <c r="S67" s="53">
        <v>334.31639999999999</v>
      </c>
      <c r="T67" s="53">
        <v>0</v>
      </c>
      <c r="U67" s="53">
        <v>0</v>
      </c>
      <c r="V67" s="53">
        <v>23.324399999999997</v>
      </c>
      <c r="W67" s="53">
        <f t="shared" si="2"/>
        <v>388.74</v>
      </c>
      <c r="X67" s="8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>
        <v>0.38</v>
      </c>
      <c r="BL67" s="6"/>
      <c r="BM67" s="6">
        <f>BK67*930</f>
        <v>353.4</v>
      </c>
      <c r="BN67" s="6"/>
      <c r="BO67" s="6"/>
      <c r="BP67" s="6"/>
      <c r="BQ67" s="6"/>
      <c r="BR67" s="6"/>
      <c r="BS67" s="6"/>
      <c r="BT67" s="6"/>
      <c r="BU67" s="6"/>
      <c r="BV67" s="6"/>
      <c r="BW67" s="32">
        <f t="shared" si="1"/>
        <v>353.4</v>
      </c>
      <c r="BX67" s="11">
        <v>41910</v>
      </c>
      <c r="BY67" s="6"/>
      <c r="BZ67" s="7"/>
      <c r="CC67" s="38"/>
      <c r="CD67" s="38"/>
      <c r="CE67" s="36"/>
      <c r="CF67" s="36"/>
      <c r="CG67" s="36"/>
    </row>
    <row r="68" spans="1:85" s="4" customFormat="1" ht="81" customHeight="1" x14ac:dyDescent="0.25">
      <c r="A68" s="68" t="s">
        <v>50</v>
      </c>
      <c r="B68" s="29" t="s">
        <v>106</v>
      </c>
      <c r="C68" s="30">
        <v>466.1</v>
      </c>
      <c r="D68" s="14" t="s">
        <v>162</v>
      </c>
      <c r="E68" s="14" t="s">
        <v>14</v>
      </c>
      <c r="F68" s="29" t="s">
        <v>220</v>
      </c>
      <c r="G68" s="25" t="s">
        <v>393</v>
      </c>
      <c r="H68" s="25" t="s">
        <v>284</v>
      </c>
      <c r="I68" s="25"/>
      <c r="J68" s="8">
        <v>2549</v>
      </c>
      <c r="K68" s="14" t="s">
        <v>470</v>
      </c>
      <c r="L68" s="22">
        <v>2014</v>
      </c>
      <c r="M68" s="22">
        <v>2014</v>
      </c>
      <c r="N68" s="52" t="s">
        <v>408</v>
      </c>
      <c r="O68" s="8" t="s">
        <v>418</v>
      </c>
      <c r="P68" s="8" t="s">
        <v>417</v>
      </c>
      <c r="Q68" s="53">
        <v>0.12</v>
      </c>
      <c r="R68" s="53">
        <v>9.8208000000000002</v>
      </c>
      <c r="S68" s="53">
        <v>105.57360000000001</v>
      </c>
      <c r="T68" s="53">
        <v>0</v>
      </c>
      <c r="U68" s="53">
        <v>0</v>
      </c>
      <c r="V68" s="53">
        <v>7.3656000000000006</v>
      </c>
      <c r="W68" s="53">
        <f>R68+S68+T68+U68+V68</f>
        <v>122.76000000000002</v>
      </c>
      <c r="X68" s="8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32"/>
      <c r="BX68" s="11"/>
      <c r="BY68" s="6"/>
      <c r="BZ68" s="7"/>
      <c r="CC68" s="38"/>
      <c r="CD68" s="38"/>
      <c r="CE68" s="36"/>
      <c r="CF68" s="36"/>
      <c r="CG68" s="36"/>
    </row>
    <row r="69" spans="1:85" s="4" customFormat="1" ht="81" hidden="1" customHeight="1" x14ac:dyDescent="0.25">
      <c r="A69" s="13" t="s">
        <v>51</v>
      </c>
      <c r="B69" s="29" t="s">
        <v>107</v>
      </c>
      <c r="C69" s="30">
        <v>466.1</v>
      </c>
      <c r="D69" s="14" t="s">
        <v>163</v>
      </c>
      <c r="E69" s="14" t="s">
        <v>14</v>
      </c>
      <c r="F69" s="29" t="s">
        <v>221</v>
      </c>
      <c r="G69" s="25" t="s">
        <v>394</v>
      </c>
      <c r="H69" s="25" t="s">
        <v>395</v>
      </c>
      <c r="I69" s="25"/>
      <c r="J69" s="8">
        <v>2549</v>
      </c>
      <c r="K69" s="14" t="s">
        <v>471</v>
      </c>
      <c r="L69" s="22">
        <v>2014</v>
      </c>
      <c r="M69" s="22">
        <v>2014</v>
      </c>
      <c r="N69" s="52" t="s">
        <v>408</v>
      </c>
      <c r="O69" s="8" t="s">
        <v>418</v>
      </c>
      <c r="P69" s="8" t="s">
        <v>417</v>
      </c>
      <c r="Q69" s="53">
        <v>0.05</v>
      </c>
      <c r="R69" s="53">
        <v>4.0920000000000005</v>
      </c>
      <c r="S69" s="53">
        <v>43.989000000000004</v>
      </c>
      <c r="T69" s="53">
        <v>0</v>
      </c>
      <c r="U69" s="53">
        <v>0</v>
      </c>
      <c r="V69" s="53">
        <v>3.0690000000000004</v>
      </c>
      <c r="W69" s="53">
        <f t="shared" si="2"/>
        <v>51.150000000000006</v>
      </c>
      <c r="X69" s="8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>
        <v>0.05</v>
      </c>
      <c r="BL69" s="6"/>
      <c r="BM69" s="6">
        <f>BK69*930</f>
        <v>46.5</v>
      </c>
      <c r="BN69" s="6"/>
      <c r="BO69" s="6"/>
      <c r="BP69" s="6"/>
      <c r="BQ69" s="6"/>
      <c r="BR69" s="6"/>
      <c r="BS69" s="6"/>
      <c r="BT69" s="6"/>
      <c r="BU69" s="6"/>
      <c r="BV69" s="6"/>
      <c r="BW69" s="32">
        <f t="shared" ref="BW69:BW110" si="7">AB69+AE69+AH69+AK69+AN69+AQ69+AX69+AZ69+BH69+BJ69+BM69+BP69+BV69</f>
        <v>46.5</v>
      </c>
      <c r="BX69" s="11">
        <v>41976</v>
      </c>
      <c r="BY69" s="6" t="s">
        <v>371</v>
      </c>
      <c r="BZ69" s="7"/>
      <c r="CC69" s="38"/>
      <c r="CD69" s="38"/>
      <c r="CE69" s="36"/>
      <c r="CF69" s="36"/>
      <c r="CG69" s="36"/>
    </row>
    <row r="70" spans="1:85" s="4" customFormat="1" ht="81" customHeight="1" x14ac:dyDescent="0.25">
      <c r="A70" s="68" t="s">
        <v>63</v>
      </c>
      <c r="B70" s="29" t="s">
        <v>119</v>
      </c>
      <c r="C70" s="30">
        <v>466.1</v>
      </c>
      <c r="D70" s="14" t="s">
        <v>175</v>
      </c>
      <c r="E70" s="14" t="s">
        <v>14</v>
      </c>
      <c r="F70" s="29" t="s">
        <v>232</v>
      </c>
      <c r="G70" s="25" t="s">
        <v>274</v>
      </c>
      <c r="H70" s="25" t="s">
        <v>396</v>
      </c>
      <c r="I70" s="25"/>
      <c r="J70" s="8">
        <v>2549</v>
      </c>
      <c r="K70" s="14" t="s">
        <v>472</v>
      </c>
      <c r="L70" s="22">
        <v>2014</v>
      </c>
      <c r="M70" s="22">
        <v>2014</v>
      </c>
      <c r="N70" s="52" t="s">
        <v>408</v>
      </c>
      <c r="O70" s="8" t="s">
        <v>418</v>
      </c>
      <c r="P70" s="8" t="s">
        <v>417</v>
      </c>
      <c r="Q70" s="53">
        <v>0.33</v>
      </c>
      <c r="R70" s="53">
        <v>27.007200000000005</v>
      </c>
      <c r="S70" s="53">
        <v>290.32740000000007</v>
      </c>
      <c r="T70" s="53">
        <v>0</v>
      </c>
      <c r="U70" s="53">
        <v>0</v>
      </c>
      <c r="V70" s="53">
        <v>20.255400000000002</v>
      </c>
      <c r="W70" s="53">
        <f>R70+S70+T70+U70+V70</f>
        <v>337.59000000000009</v>
      </c>
      <c r="X70" s="8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32"/>
      <c r="BX70" s="11"/>
      <c r="BY70" s="6"/>
      <c r="BZ70" s="7"/>
      <c r="CC70" s="38"/>
      <c r="CD70" s="38"/>
      <c r="CE70" s="36"/>
      <c r="CF70" s="36"/>
      <c r="CG70" s="36"/>
    </row>
    <row r="71" spans="1:85" s="4" customFormat="1" ht="81" hidden="1" customHeight="1" x14ac:dyDescent="0.25">
      <c r="A71" s="13" t="s">
        <v>52</v>
      </c>
      <c r="B71" s="29" t="s">
        <v>108</v>
      </c>
      <c r="C71" s="30">
        <v>466.1</v>
      </c>
      <c r="D71" s="14" t="s">
        <v>164</v>
      </c>
      <c r="E71" s="14" t="s">
        <v>17</v>
      </c>
      <c r="F71" s="29" t="s">
        <v>222</v>
      </c>
      <c r="G71" s="25" t="s">
        <v>266</v>
      </c>
      <c r="H71" s="25" t="s">
        <v>15</v>
      </c>
      <c r="I71" s="25"/>
      <c r="J71" s="8">
        <v>2549</v>
      </c>
      <c r="K71" s="14" t="s">
        <v>473</v>
      </c>
      <c r="L71" s="22">
        <v>2014</v>
      </c>
      <c r="M71" s="22">
        <v>2014</v>
      </c>
      <c r="N71" s="52" t="s">
        <v>408</v>
      </c>
      <c r="O71" s="8" t="s">
        <v>418</v>
      </c>
      <c r="P71" s="8" t="s">
        <v>417</v>
      </c>
      <c r="Q71" s="53">
        <v>0.05</v>
      </c>
      <c r="R71" s="53">
        <v>4.0920000000000005</v>
      </c>
      <c r="S71" s="53">
        <v>43.989000000000004</v>
      </c>
      <c r="T71" s="53">
        <v>0</v>
      </c>
      <c r="U71" s="53">
        <v>0</v>
      </c>
      <c r="V71" s="53">
        <v>3.0690000000000004</v>
      </c>
      <c r="W71" s="53">
        <f t="shared" si="2"/>
        <v>51.150000000000006</v>
      </c>
      <c r="X71" s="8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>
        <v>0.05</v>
      </c>
      <c r="BL71" s="6"/>
      <c r="BM71" s="6">
        <f>BK71*930</f>
        <v>46.5</v>
      </c>
      <c r="BN71" s="6"/>
      <c r="BO71" s="6"/>
      <c r="BP71" s="6"/>
      <c r="BQ71" s="6"/>
      <c r="BR71" s="6"/>
      <c r="BS71" s="6"/>
      <c r="BT71" s="6"/>
      <c r="BU71" s="6"/>
      <c r="BV71" s="6"/>
      <c r="BW71" s="32">
        <f t="shared" si="7"/>
        <v>46.5</v>
      </c>
      <c r="BX71" s="11">
        <v>41905</v>
      </c>
      <c r="BY71" s="6"/>
      <c r="BZ71" s="7"/>
      <c r="CC71" s="38"/>
      <c r="CD71" s="38"/>
      <c r="CE71" s="36"/>
      <c r="CF71" s="36"/>
      <c r="CG71" s="36"/>
    </row>
    <row r="72" spans="1:85" s="4" customFormat="1" ht="81" hidden="1" customHeight="1" x14ac:dyDescent="0.25">
      <c r="A72" s="13" t="s">
        <v>53</v>
      </c>
      <c r="B72" s="29" t="s">
        <v>109</v>
      </c>
      <c r="C72" s="30">
        <v>466.1</v>
      </c>
      <c r="D72" s="14" t="s">
        <v>165</v>
      </c>
      <c r="E72" s="14" t="s">
        <v>14</v>
      </c>
      <c r="F72" s="29" t="s">
        <v>223</v>
      </c>
      <c r="G72" s="25" t="s">
        <v>267</v>
      </c>
      <c r="H72" s="25" t="s">
        <v>15</v>
      </c>
      <c r="I72" s="25"/>
      <c r="J72" s="8">
        <v>2549</v>
      </c>
      <c r="K72" s="14" t="s">
        <v>474</v>
      </c>
      <c r="L72" s="22">
        <v>2014</v>
      </c>
      <c r="M72" s="22">
        <v>2014</v>
      </c>
      <c r="N72" s="52" t="s">
        <v>408</v>
      </c>
      <c r="O72" s="8" t="s">
        <v>418</v>
      </c>
      <c r="P72" s="8" t="s">
        <v>417</v>
      </c>
      <c r="Q72" s="53">
        <v>0.15</v>
      </c>
      <c r="R72" s="53">
        <v>12.276000000000002</v>
      </c>
      <c r="S72" s="53">
        <v>131.96700000000001</v>
      </c>
      <c r="T72" s="53">
        <v>0</v>
      </c>
      <c r="U72" s="53">
        <v>0</v>
      </c>
      <c r="V72" s="53">
        <v>9.2070000000000007</v>
      </c>
      <c r="W72" s="53">
        <f t="shared" si="2"/>
        <v>153.45000000000002</v>
      </c>
      <c r="X72" s="8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>
        <v>0.15</v>
      </c>
      <c r="BL72" s="6"/>
      <c r="BM72" s="6">
        <f>BK72*930</f>
        <v>139.5</v>
      </c>
      <c r="BN72" s="6"/>
      <c r="BO72" s="6"/>
      <c r="BP72" s="6"/>
      <c r="BQ72" s="6"/>
      <c r="BR72" s="6"/>
      <c r="BS72" s="6"/>
      <c r="BT72" s="6"/>
      <c r="BU72" s="6"/>
      <c r="BV72" s="6"/>
      <c r="BW72" s="32">
        <f t="shared" si="7"/>
        <v>139.5</v>
      </c>
      <c r="BX72" s="11">
        <v>41908</v>
      </c>
      <c r="BY72" s="6"/>
      <c r="BZ72" s="7"/>
      <c r="CC72" s="38"/>
      <c r="CD72" s="38"/>
      <c r="CE72" s="36"/>
      <c r="CF72" s="36"/>
      <c r="CG72" s="36"/>
    </row>
    <row r="73" spans="1:85" s="4" customFormat="1" ht="81" customHeight="1" x14ac:dyDescent="0.25">
      <c r="A73" s="68" t="s">
        <v>54</v>
      </c>
      <c r="B73" s="29" t="s">
        <v>110</v>
      </c>
      <c r="C73" s="30">
        <v>466.1</v>
      </c>
      <c r="D73" s="14" t="s">
        <v>166</v>
      </c>
      <c r="E73" s="14" t="s">
        <v>14</v>
      </c>
      <c r="F73" s="29" t="s">
        <v>224</v>
      </c>
      <c r="G73" s="25" t="s">
        <v>268</v>
      </c>
      <c r="H73" s="25" t="s">
        <v>285</v>
      </c>
      <c r="I73" s="25"/>
      <c r="J73" s="8">
        <v>2549</v>
      </c>
      <c r="K73" s="14" t="s">
        <v>475</v>
      </c>
      <c r="L73" s="22">
        <v>2014</v>
      </c>
      <c r="M73" s="22">
        <v>2014</v>
      </c>
      <c r="N73" s="52" t="s">
        <v>367</v>
      </c>
      <c r="O73" s="8" t="s">
        <v>418</v>
      </c>
      <c r="P73" s="8" t="s">
        <v>417</v>
      </c>
      <c r="Q73" s="53">
        <v>0.05</v>
      </c>
      <c r="R73" s="53">
        <v>4.0920000000000005</v>
      </c>
      <c r="S73" s="53">
        <v>43.989000000000004</v>
      </c>
      <c r="T73" s="53">
        <v>0</v>
      </c>
      <c r="U73" s="53">
        <v>0</v>
      </c>
      <c r="V73" s="53">
        <v>3.0690000000000004</v>
      </c>
      <c r="W73" s="53">
        <f t="shared" ref="W73:W75" si="8">R73+S73+T73+U73+V73</f>
        <v>51.150000000000006</v>
      </c>
      <c r="X73" s="19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32"/>
      <c r="BX73" s="11"/>
      <c r="BY73" s="6"/>
      <c r="BZ73" s="7"/>
      <c r="CC73" s="38"/>
      <c r="CD73" s="38"/>
      <c r="CE73" s="36"/>
      <c r="CF73" s="36"/>
      <c r="CG73" s="36"/>
    </row>
    <row r="74" spans="1:85" s="4" customFormat="1" ht="81" customHeight="1" x14ac:dyDescent="0.25">
      <c r="A74" s="68" t="s">
        <v>55</v>
      </c>
      <c r="B74" s="29" t="s">
        <v>111</v>
      </c>
      <c r="C74" s="30">
        <v>466.1</v>
      </c>
      <c r="D74" s="14" t="s">
        <v>167</v>
      </c>
      <c r="E74" s="14" t="s">
        <v>14</v>
      </c>
      <c r="F74" s="29" t="s">
        <v>225</v>
      </c>
      <c r="G74" s="25" t="s">
        <v>269</v>
      </c>
      <c r="H74" s="25" t="s">
        <v>15</v>
      </c>
      <c r="I74" s="25"/>
      <c r="J74" s="8">
        <v>2549</v>
      </c>
      <c r="K74" s="14" t="s">
        <v>476</v>
      </c>
      <c r="L74" s="22">
        <v>2014</v>
      </c>
      <c r="M74" s="22">
        <v>2014</v>
      </c>
      <c r="N74" s="52" t="s">
        <v>426</v>
      </c>
      <c r="O74" s="8" t="s">
        <v>418</v>
      </c>
      <c r="P74" s="8" t="s">
        <v>417</v>
      </c>
      <c r="Q74" s="67">
        <v>0.25</v>
      </c>
      <c r="R74" s="39">
        <v>11.372064000000002</v>
      </c>
      <c r="S74" s="39">
        <v>129.35722800000002</v>
      </c>
      <c r="T74" s="39">
        <v>0</v>
      </c>
      <c r="U74" s="39">
        <v>0</v>
      </c>
      <c r="V74" s="39">
        <v>1.4215080000000002</v>
      </c>
      <c r="W74" s="53">
        <f t="shared" si="8"/>
        <v>142.1508</v>
      </c>
      <c r="X74" s="8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32"/>
      <c r="BX74" s="11"/>
      <c r="BY74" s="6"/>
      <c r="BZ74" s="7"/>
      <c r="CC74" s="38"/>
      <c r="CD74" s="38"/>
      <c r="CE74" s="36"/>
      <c r="CF74" s="36"/>
      <c r="CG74" s="36"/>
    </row>
    <row r="75" spans="1:85" s="4" customFormat="1" ht="81" customHeight="1" x14ac:dyDescent="0.25">
      <c r="A75" s="68" t="s">
        <v>56</v>
      </c>
      <c r="B75" s="29" t="s">
        <v>112</v>
      </c>
      <c r="C75" s="30">
        <v>466.1</v>
      </c>
      <c r="D75" s="14" t="s">
        <v>168</v>
      </c>
      <c r="E75" s="14" t="s">
        <v>14</v>
      </c>
      <c r="F75" s="14"/>
      <c r="G75" s="22"/>
      <c r="H75" s="22"/>
      <c r="I75" s="22"/>
      <c r="J75" s="8">
        <v>2549</v>
      </c>
      <c r="K75" s="14" t="s">
        <v>477</v>
      </c>
      <c r="L75" s="22">
        <v>2014</v>
      </c>
      <c r="M75" s="22">
        <v>2014</v>
      </c>
      <c r="N75" s="52" t="s">
        <v>367</v>
      </c>
      <c r="O75" s="8" t="s">
        <v>418</v>
      </c>
      <c r="P75" s="8" t="s">
        <v>417</v>
      </c>
      <c r="Q75" s="53">
        <v>0.1</v>
      </c>
      <c r="R75" s="53">
        <v>8.1840000000000011</v>
      </c>
      <c r="S75" s="53">
        <v>87.978000000000009</v>
      </c>
      <c r="T75" s="53">
        <v>0</v>
      </c>
      <c r="U75" s="53">
        <v>0</v>
      </c>
      <c r="V75" s="53">
        <v>6.1380000000000008</v>
      </c>
      <c r="W75" s="53">
        <f t="shared" si="8"/>
        <v>102.30000000000001</v>
      </c>
      <c r="X75" s="8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32"/>
      <c r="BX75" s="11"/>
      <c r="BY75" s="6"/>
      <c r="BZ75" s="7"/>
      <c r="CC75" s="38"/>
      <c r="CD75" s="38"/>
      <c r="CE75" s="36"/>
      <c r="CF75" s="36"/>
      <c r="CG75" s="36"/>
    </row>
    <row r="76" spans="1:85" s="4" customFormat="1" ht="81" hidden="1" customHeight="1" x14ac:dyDescent="0.25">
      <c r="A76" s="13" t="s">
        <v>57</v>
      </c>
      <c r="B76" s="29" t="s">
        <v>113</v>
      </c>
      <c r="C76" s="30">
        <v>466.1</v>
      </c>
      <c r="D76" s="14" t="s">
        <v>169</v>
      </c>
      <c r="E76" s="14" t="s">
        <v>14</v>
      </c>
      <c r="F76" s="29" t="s">
        <v>226</v>
      </c>
      <c r="G76" s="25" t="s">
        <v>270</v>
      </c>
      <c r="H76" s="25" t="s">
        <v>15</v>
      </c>
      <c r="I76" s="25"/>
      <c r="J76" s="8">
        <v>2549</v>
      </c>
      <c r="K76" s="14" t="s">
        <v>478</v>
      </c>
      <c r="L76" s="22">
        <v>2014</v>
      </c>
      <c r="M76" s="22">
        <v>2014</v>
      </c>
      <c r="N76" s="52" t="s">
        <v>408</v>
      </c>
      <c r="O76" s="8" t="s">
        <v>418</v>
      </c>
      <c r="P76" s="8" t="s">
        <v>417</v>
      </c>
      <c r="Q76" s="53">
        <v>0.1</v>
      </c>
      <c r="R76" s="53">
        <v>8.1840000000000011</v>
      </c>
      <c r="S76" s="53">
        <v>87.978000000000009</v>
      </c>
      <c r="T76" s="53">
        <v>0</v>
      </c>
      <c r="U76" s="53">
        <v>0</v>
      </c>
      <c r="V76" s="53">
        <v>6.1380000000000008</v>
      </c>
      <c r="W76" s="53">
        <f t="shared" ref="W76:W112" si="9">R76+S76+T76+U76+V76</f>
        <v>102.30000000000001</v>
      </c>
      <c r="X76" s="8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>
        <v>0.1</v>
      </c>
      <c r="BL76" s="6"/>
      <c r="BM76" s="6">
        <f>BK76*930</f>
        <v>93</v>
      </c>
      <c r="BN76" s="6"/>
      <c r="BO76" s="6"/>
      <c r="BP76" s="6"/>
      <c r="BQ76" s="6"/>
      <c r="BR76" s="6"/>
      <c r="BS76" s="6"/>
      <c r="BT76" s="6"/>
      <c r="BU76" s="6"/>
      <c r="BV76" s="6"/>
      <c r="BW76" s="32">
        <f t="shared" si="7"/>
        <v>93</v>
      </c>
      <c r="BX76" s="11">
        <v>41912</v>
      </c>
      <c r="BY76" s="6"/>
      <c r="BZ76" s="7"/>
      <c r="CC76" s="38"/>
      <c r="CD76" s="38"/>
      <c r="CE76" s="36"/>
      <c r="CF76" s="36"/>
      <c r="CG76" s="36"/>
    </row>
    <row r="77" spans="1:85" s="4" customFormat="1" ht="81" hidden="1" customHeight="1" x14ac:dyDescent="0.25">
      <c r="A77" s="13" t="s">
        <v>58</v>
      </c>
      <c r="B77" s="29" t="s">
        <v>114</v>
      </c>
      <c r="C77" s="30">
        <v>466.1</v>
      </c>
      <c r="D77" s="14" t="s">
        <v>170</v>
      </c>
      <c r="E77" s="14" t="s">
        <v>17</v>
      </c>
      <c r="F77" s="29" t="s">
        <v>227</v>
      </c>
      <c r="G77" s="25" t="s">
        <v>271</v>
      </c>
      <c r="H77" s="25" t="s">
        <v>286</v>
      </c>
      <c r="I77" s="25"/>
      <c r="J77" s="8">
        <v>2547</v>
      </c>
      <c r="K77" s="14" t="s">
        <v>479</v>
      </c>
      <c r="L77" s="22">
        <v>2014</v>
      </c>
      <c r="M77" s="22">
        <v>2014</v>
      </c>
      <c r="N77" s="52" t="s">
        <v>359</v>
      </c>
      <c r="O77" s="8" t="s">
        <v>418</v>
      </c>
      <c r="P77" s="8" t="s">
        <v>417</v>
      </c>
      <c r="Q77" s="56">
        <v>0.03</v>
      </c>
      <c r="R77" s="53">
        <v>2.5080000000000005</v>
      </c>
      <c r="S77" s="53">
        <v>27.588000000000001</v>
      </c>
      <c r="T77" s="53">
        <v>0</v>
      </c>
      <c r="U77" s="53">
        <v>0</v>
      </c>
      <c r="V77" s="53">
        <v>1.2540000000000002</v>
      </c>
      <c r="W77" s="53">
        <f t="shared" si="9"/>
        <v>31.35</v>
      </c>
      <c r="X77" s="19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32"/>
      <c r="BX77" s="11"/>
      <c r="BY77" s="6"/>
      <c r="BZ77" s="7"/>
      <c r="CC77" s="38"/>
      <c r="CD77" s="38"/>
      <c r="CE77" s="36"/>
      <c r="CF77" s="36"/>
      <c r="CG77" s="36"/>
    </row>
    <row r="78" spans="1:85" s="4" customFormat="1" ht="81" hidden="1" customHeight="1" x14ac:dyDescent="0.25">
      <c r="A78" s="13" t="s">
        <v>58</v>
      </c>
      <c r="B78" s="29" t="s">
        <v>114</v>
      </c>
      <c r="C78" s="30">
        <v>466.1</v>
      </c>
      <c r="D78" s="14" t="s">
        <v>170</v>
      </c>
      <c r="E78" s="14" t="s">
        <v>17</v>
      </c>
      <c r="F78" s="29" t="s">
        <v>227</v>
      </c>
      <c r="G78" s="25" t="s">
        <v>271</v>
      </c>
      <c r="H78" s="25" t="s">
        <v>286</v>
      </c>
      <c r="I78" s="25"/>
      <c r="J78" s="8">
        <v>2550</v>
      </c>
      <c r="K78" s="14" t="s">
        <v>479</v>
      </c>
      <c r="L78" s="22">
        <v>2014</v>
      </c>
      <c r="M78" s="22">
        <v>2014</v>
      </c>
      <c r="N78" s="52" t="s">
        <v>362</v>
      </c>
      <c r="O78" s="54" t="s">
        <v>419</v>
      </c>
      <c r="P78" s="8" t="s">
        <v>417</v>
      </c>
      <c r="Q78" s="56">
        <v>1</v>
      </c>
      <c r="R78" s="53">
        <v>3.91</v>
      </c>
      <c r="S78" s="53">
        <v>10.51</v>
      </c>
      <c r="T78" s="53"/>
      <c r="U78" s="53">
        <v>38.39</v>
      </c>
      <c r="V78" s="53">
        <v>0.53</v>
      </c>
      <c r="W78" s="53">
        <f t="shared" si="9"/>
        <v>53.34</v>
      </c>
      <c r="X78" s="19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32"/>
      <c r="BX78" s="11"/>
      <c r="BY78" s="6"/>
      <c r="BZ78" s="7"/>
      <c r="CC78" s="38"/>
      <c r="CD78" s="38"/>
    </row>
    <row r="79" spans="1:85" s="4" customFormat="1" ht="81" hidden="1" customHeight="1" x14ac:dyDescent="0.25">
      <c r="A79" s="13" t="s">
        <v>58</v>
      </c>
      <c r="B79" s="29" t="s">
        <v>114</v>
      </c>
      <c r="C79" s="30">
        <v>466.1</v>
      </c>
      <c r="D79" s="14" t="s">
        <v>170</v>
      </c>
      <c r="E79" s="14" t="s">
        <v>17</v>
      </c>
      <c r="F79" s="29" t="s">
        <v>227</v>
      </c>
      <c r="G79" s="25" t="s">
        <v>271</v>
      </c>
      <c r="H79" s="25" t="s">
        <v>286</v>
      </c>
      <c r="I79" s="25"/>
      <c r="J79" s="8">
        <v>2550</v>
      </c>
      <c r="K79" s="14" t="s">
        <v>479</v>
      </c>
      <c r="L79" s="22">
        <v>2014</v>
      </c>
      <c r="M79" s="22">
        <v>2014</v>
      </c>
      <c r="N79" s="52" t="s">
        <v>372</v>
      </c>
      <c r="O79" s="54" t="s">
        <v>419</v>
      </c>
      <c r="P79" s="8" t="s">
        <v>417</v>
      </c>
      <c r="Q79" s="39">
        <v>6.3E-2</v>
      </c>
      <c r="R79" s="39">
        <v>6.53</v>
      </c>
      <c r="S79" s="39">
        <v>41.42</v>
      </c>
      <c r="T79" s="39">
        <f>U79*0.04</f>
        <v>5.3584000000000005</v>
      </c>
      <c r="U79" s="39">
        <v>133.96</v>
      </c>
      <c r="V79" s="39">
        <v>1.75</v>
      </c>
      <c r="W79" s="53">
        <f t="shared" si="9"/>
        <v>189.01840000000001</v>
      </c>
      <c r="X79" s="19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32"/>
      <c r="BX79" s="11"/>
      <c r="BY79" s="6"/>
      <c r="BZ79" s="7"/>
      <c r="CC79" s="38"/>
      <c r="CD79" s="38"/>
    </row>
    <row r="80" spans="1:85" s="4" customFormat="1" ht="81" hidden="1" customHeight="1" x14ac:dyDescent="0.25">
      <c r="A80" s="13" t="s">
        <v>58</v>
      </c>
      <c r="B80" s="29" t="s">
        <v>114</v>
      </c>
      <c r="C80" s="30">
        <v>466.1</v>
      </c>
      <c r="D80" s="14" t="s">
        <v>170</v>
      </c>
      <c r="E80" s="14" t="s">
        <v>17</v>
      </c>
      <c r="F80" s="29" t="s">
        <v>227</v>
      </c>
      <c r="G80" s="25" t="s">
        <v>271</v>
      </c>
      <c r="H80" s="25" t="s">
        <v>286</v>
      </c>
      <c r="I80" s="25"/>
      <c r="J80" s="8">
        <v>2550</v>
      </c>
      <c r="K80" s="14" t="s">
        <v>479</v>
      </c>
      <c r="L80" s="22">
        <v>2014</v>
      </c>
      <c r="M80" s="22">
        <v>2014</v>
      </c>
      <c r="N80" s="52" t="s">
        <v>366</v>
      </c>
      <c r="O80" s="54" t="s">
        <v>419</v>
      </c>
      <c r="P80" s="8" t="s">
        <v>417</v>
      </c>
      <c r="Q80" s="56">
        <v>1</v>
      </c>
      <c r="R80" s="53">
        <v>0.75</v>
      </c>
      <c r="S80" s="53">
        <v>1.53</v>
      </c>
      <c r="T80" s="53"/>
      <c r="U80" s="53">
        <v>10.119999999999999</v>
      </c>
      <c r="V80" s="53">
        <v>0.1</v>
      </c>
      <c r="W80" s="53">
        <f t="shared" si="9"/>
        <v>12.499999999999998</v>
      </c>
      <c r="X80" s="19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32"/>
      <c r="BX80" s="11"/>
      <c r="BY80" s="6"/>
      <c r="BZ80" s="7"/>
      <c r="CC80" s="38"/>
      <c r="CD80" s="38"/>
    </row>
    <row r="81" spans="1:85" s="4" customFormat="1" ht="81" hidden="1" customHeight="1" x14ac:dyDescent="0.25">
      <c r="A81" s="13" t="s">
        <v>58</v>
      </c>
      <c r="B81" s="29" t="s">
        <v>114</v>
      </c>
      <c r="C81" s="30">
        <v>466.1</v>
      </c>
      <c r="D81" s="14" t="s">
        <v>170</v>
      </c>
      <c r="E81" s="14" t="s">
        <v>17</v>
      </c>
      <c r="F81" s="29" t="s">
        <v>227</v>
      </c>
      <c r="G81" s="25" t="s">
        <v>271</v>
      </c>
      <c r="H81" s="25" t="s">
        <v>286</v>
      </c>
      <c r="I81" s="25"/>
      <c r="J81" s="8">
        <v>2549</v>
      </c>
      <c r="K81" s="14" t="s">
        <v>479</v>
      </c>
      <c r="L81" s="22">
        <v>2014</v>
      </c>
      <c r="M81" s="22">
        <v>2014</v>
      </c>
      <c r="N81" s="52" t="s">
        <v>367</v>
      </c>
      <c r="O81" s="8" t="s">
        <v>418</v>
      </c>
      <c r="P81" s="8" t="s">
        <v>417</v>
      </c>
      <c r="Q81" s="53">
        <v>0.03</v>
      </c>
      <c r="R81" s="53">
        <v>2.4552</v>
      </c>
      <c r="S81" s="53">
        <v>26.393400000000003</v>
      </c>
      <c r="T81" s="53">
        <v>0</v>
      </c>
      <c r="U81" s="53">
        <v>0</v>
      </c>
      <c r="V81" s="53">
        <v>1.8414000000000001</v>
      </c>
      <c r="W81" s="53">
        <f t="shared" si="9"/>
        <v>30.690000000000005</v>
      </c>
      <c r="X81" s="19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32"/>
      <c r="BX81" s="11"/>
      <c r="BY81" s="6"/>
      <c r="BZ81" s="7"/>
      <c r="CC81" s="38"/>
      <c r="CD81" s="38"/>
      <c r="CE81" s="36"/>
      <c r="CF81" s="36"/>
      <c r="CG81" s="36"/>
    </row>
    <row r="82" spans="1:85" s="4" customFormat="1" ht="81" hidden="1" customHeight="1" x14ac:dyDescent="0.25">
      <c r="A82" s="13" t="s">
        <v>58</v>
      </c>
      <c r="B82" s="29" t="s">
        <v>114</v>
      </c>
      <c r="C82" s="30">
        <v>466.1</v>
      </c>
      <c r="D82" s="14" t="s">
        <v>170</v>
      </c>
      <c r="E82" s="14" t="s">
        <v>17</v>
      </c>
      <c r="F82" s="29" t="s">
        <v>227</v>
      </c>
      <c r="G82" s="25" t="s">
        <v>271</v>
      </c>
      <c r="H82" s="25" t="s">
        <v>286</v>
      </c>
      <c r="I82" s="25"/>
      <c r="J82" s="8">
        <v>2549</v>
      </c>
      <c r="K82" s="14" t="s">
        <v>479</v>
      </c>
      <c r="L82" s="22">
        <v>2014</v>
      </c>
      <c r="M82" s="22">
        <v>2014</v>
      </c>
      <c r="N82" s="52" t="s">
        <v>414</v>
      </c>
      <c r="O82" s="8" t="s">
        <v>418</v>
      </c>
      <c r="P82" s="8" t="s">
        <v>421</v>
      </c>
      <c r="Q82" s="53">
        <v>0.2</v>
      </c>
      <c r="R82" s="53">
        <v>2.3865600000000002</v>
      </c>
      <c r="S82" s="53">
        <v>27.147120000000005</v>
      </c>
      <c r="T82" s="53">
        <v>0</v>
      </c>
      <c r="U82" s="53">
        <v>0</v>
      </c>
      <c r="V82" s="53">
        <v>0.29832000000000003</v>
      </c>
      <c r="W82" s="53">
        <f t="shared" si="9"/>
        <v>29.832000000000004</v>
      </c>
      <c r="X82" s="19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32"/>
      <c r="BX82" s="11"/>
      <c r="BY82" s="6"/>
      <c r="BZ82" s="7"/>
      <c r="CC82" s="38"/>
      <c r="CD82" s="38"/>
      <c r="CE82" s="36"/>
      <c r="CF82" s="36"/>
      <c r="CG82" s="36"/>
    </row>
    <row r="83" spans="1:85" s="4" customFormat="1" ht="81" customHeight="1" x14ac:dyDescent="0.25">
      <c r="A83" s="68" t="s">
        <v>59</v>
      </c>
      <c r="B83" s="29" t="s">
        <v>115</v>
      </c>
      <c r="C83" s="30">
        <v>466.1</v>
      </c>
      <c r="D83" s="14" t="s">
        <v>171</v>
      </c>
      <c r="E83" s="14" t="s">
        <v>14</v>
      </c>
      <c r="F83" s="29" t="s">
        <v>228</v>
      </c>
      <c r="G83" s="25" t="s">
        <v>272</v>
      </c>
      <c r="H83" s="25" t="s">
        <v>15</v>
      </c>
      <c r="I83" s="25"/>
      <c r="J83" s="8">
        <v>2549</v>
      </c>
      <c r="K83" s="14" t="s">
        <v>480</v>
      </c>
      <c r="L83" s="22">
        <v>2014</v>
      </c>
      <c r="M83" s="22">
        <v>2014</v>
      </c>
      <c r="N83" s="52" t="s">
        <v>408</v>
      </c>
      <c r="O83" s="8" t="s">
        <v>418</v>
      </c>
      <c r="P83" s="8" t="s">
        <v>417</v>
      </c>
      <c r="Q83" s="53">
        <v>0.12</v>
      </c>
      <c r="R83" s="53">
        <v>9.8208000000000002</v>
      </c>
      <c r="S83" s="53">
        <v>105.57360000000001</v>
      </c>
      <c r="T83" s="53">
        <v>0</v>
      </c>
      <c r="U83" s="53">
        <v>0</v>
      </c>
      <c r="V83" s="53">
        <v>7.3656000000000006</v>
      </c>
      <c r="W83" s="53">
        <f>R83+S83+T83+U83+V83</f>
        <v>122.76000000000002</v>
      </c>
      <c r="X83" s="8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>
        <v>0.12</v>
      </c>
      <c r="BL83" s="6"/>
      <c r="BM83" s="6">
        <f>BK83*930</f>
        <v>111.6</v>
      </c>
      <c r="BN83" s="6"/>
      <c r="BO83" s="6"/>
      <c r="BP83" s="6"/>
      <c r="BQ83" s="6"/>
      <c r="BR83" s="6"/>
      <c r="BS83" s="6"/>
      <c r="BT83" s="6"/>
      <c r="BU83" s="6"/>
      <c r="BV83" s="6"/>
      <c r="BW83" s="32">
        <f t="shared" si="7"/>
        <v>111.6</v>
      </c>
      <c r="BX83" s="11">
        <v>41909</v>
      </c>
      <c r="BY83" s="6"/>
      <c r="BZ83" s="7"/>
      <c r="CC83" s="38"/>
      <c r="CD83" s="38"/>
      <c r="CE83" s="36"/>
      <c r="CF83" s="36"/>
      <c r="CG83" s="36"/>
    </row>
    <row r="84" spans="1:85" s="4" customFormat="1" ht="81" hidden="1" customHeight="1" x14ac:dyDescent="0.25">
      <c r="A84" s="13" t="s">
        <v>60</v>
      </c>
      <c r="B84" s="29" t="s">
        <v>116</v>
      </c>
      <c r="C84" s="30">
        <v>466.1</v>
      </c>
      <c r="D84" s="14" t="s">
        <v>172</v>
      </c>
      <c r="E84" s="14" t="s">
        <v>14</v>
      </c>
      <c r="F84" s="29" t="s">
        <v>229</v>
      </c>
      <c r="G84" s="25" t="s">
        <v>397</v>
      </c>
      <c r="H84" s="25" t="s">
        <v>15</v>
      </c>
      <c r="I84" s="25"/>
      <c r="J84" s="8">
        <v>2549</v>
      </c>
      <c r="K84" s="14" t="s">
        <v>481</v>
      </c>
      <c r="L84" s="22">
        <v>2014</v>
      </c>
      <c r="M84" s="22">
        <v>2014</v>
      </c>
      <c r="N84" s="52" t="s">
        <v>408</v>
      </c>
      <c r="O84" s="8" t="s">
        <v>418</v>
      </c>
      <c r="P84" s="8" t="s">
        <v>417</v>
      </c>
      <c r="Q84" s="53">
        <v>0.2</v>
      </c>
      <c r="R84" s="53">
        <v>16.368000000000002</v>
      </c>
      <c r="S84" s="53">
        <v>175.95600000000002</v>
      </c>
      <c r="T84" s="53">
        <v>0</v>
      </c>
      <c r="U84" s="53">
        <v>0</v>
      </c>
      <c r="V84" s="53">
        <v>12.276000000000002</v>
      </c>
      <c r="W84" s="53">
        <f t="shared" si="9"/>
        <v>204.60000000000002</v>
      </c>
      <c r="X84" s="8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>
        <v>0.2</v>
      </c>
      <c r="BL84" s="6"/>
      <c r="BM84" s="6">
        <f>BK84*930</f>
        <v>186</v>
      </c>
      <c r="BN84" s="6"/>
      <c r="BO84" s="6"/>
      <c r="BP84" s="6"/>
      <c r="BQ84" s="6"/>
      <c r="BR84" s="6"/>
      <c r="BS84" s="6"/>
      <c r="BT84" s="6"/>
      <c r="BU84" s="6"/>
      <c r="BV84" s="6"/>
      <c r="BW84" s="32">
        <f t="shared" si="7"/>
        <v>186</v>
      </c>
      <c r="BX84" s="11">
        <v>41909</v>
      </c>
      <c r="BY84" s="6"/>
      <c r="BZ84" s="7"/>
      <c r="CC84" s="38"/>
      <c r="CD84" s="38"/>
      <c r="CE84" s="36"/>
      <c r="CF84" s="36"/>
      <c r="CG84" s="36"/>
    </row>
    <row r="85" spans="1:85" s="4" customFormat="1" ht="81" hidden="1" customHeight="1" x14ac:dyDescent="0.25">
      <c r="A85" s="13" t="s">
        <v>61</v>
      </c>
      <c r="B85" s="29" t="s">
        <v>117</v>
      </c>
      <c r="C85" s="30">
        <v>466.1</v>
      </c>
      <c r="D85" s="14" t="s">
        <v>173</v>
      </c>
      <c r="E85" s="14" t="s">
        <v>17</v>
      </c>
      <c r="F85" s="29" t="s">
        <v>230</v>
      </c>
      <c r="G85" s="25" t="s">
        <v>373</v>
      </c>
      <c r="H85" s="25" t="s">
        <v>287</v>
      </c>
      <c r="I85" s="25"/>
      <c r="J85" s="8">
        <v>2547</v>
      </c>
      <c r="K85" s="14" t="s">
        <v>482</v>
      </c>
      <c r="L85" s="22">
        <v>2014</v>
      </c>
      <c r="M85" s="22">
        <v>2014</v>
      </c>
      <c r="N85" s="52" t="s">
        <v>424</v>
      </c>
      <c r="O85" s="8" t="s">
        <v>418</v>
      </c>
      <c r="P85" s="8" t="s">
        <v>421</v>
      </c>
      <c r="Q85" s="67">
        <v>2</v>
      </c>
      <c r="R85" s="39">
        <v>3.2560000000000002</v>
      </c>
      <c r="S85" s="39">
        <v>37.037000000000006</v>
      </c>
      <c r="T85" s="39">
        <v>0</v>
      </c>
      <c r="U85" s="39">
        <v>0</v>
      </c>
      <c r="V85" s="39">
        <v>0.40700000000000003</v>
      </c>
      <c r="W85" s="53">
        <f t="shared" si="9"/>
        <v>40.700000000000003</v>
      </c>
      <c r="X85" s="8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32"/>
      <c r="BX85" s="11"/>
      <c r="BY85" s="6"/>
      <c r="BZ85" s="7"/>
      <c r="CC85" s="38"/>
      <c r="CD85" s="38"/>
      <c r="CE85" s="36"/>
      <c r="CF85" s="36"/>
      <c r="CG85" s="36"/>
    </row>
    <row r="86" spans="1:85" s="4" customFormat="1" ht="81" hidden="1" customHeight="1" x14ac:dyDescent="0.25">
      <c r="A86" s="13" t="s">
        <v>61</v>
      </c>
      <c r="B86" s="29" t="s">
        <v>117</v>
      </c>
      <c r="C86" s="30">
        <v>466.1</v>
      </c>
      <c r="D86" s="14" t="s">
        <v>173</v>
      </c>
      <c r="E86" s="14" t="s">
        <v>17</v>
      </c>
      <c r="F86" s="29" t="s">
        <v>230</v>
      </c>
      <c r="G86" s="25" t="s">
        <v>373</v>
      </c>
      <c r="H86" s="25" t="s">
        <v>287</v>
      </c>
      <c r="I86" s="25"/>
      <c r="J86" s="8">
        <v>2550</v>
      </c>
      <c r="K86" s="14" t="s">
        <v>482</v>
      </c>
      <c r="L86" s="22">
        <v>2014</v>
      </c>
      <c r="M86" s="22">
        <v>2014</v>
      </c>
      <c r="N86" s="52" t="s">
        <v>372</v>
      </c>
      <c r="O86" s="54" t="s">
        <v>419</v>
      </c>
      <c r="P86" s="8" t="s">
        <v>417</v>
      </c>
      <c r="Q86" s="39">
        <v>6.3E-2</v>
      </c>
      <c r="R86" s="39">
        <v>6.53</v>
      </c>
      <c r="S86" s="39">
        <v>41.42</v>
      </c>
      <c r="T86" s="39">
        <f>U86*0.04</f>
        <v>5.3584000000000005</v>
      </c>
      <c r="U86" s="39">
        <v>133.96</v>
      </c>
      <c r="V86" s="39">
        <v>1.75</v>
      </c>
      <c r="W86" s="53">
        <f t="shared" si="9"/>
        <v>189.01840000000001</v>
      </c>
      <c r="X86" s="19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32"/>
      <c r="BX86" s="11"/>
      <c r="BY86" s="6"/>
      <c r="BZ86" s="7"/>
      <c r="CC86" s="38"/>
      <c r="CD86" s="38"/>
    </row>
    <row r="87" spans="1:85" s="4" customFormat="1" ht="81" hidden="1" customHeight="1" x14ac:dyDescent="0.25">
      <c r="A87" s="13" t="s">
        <v>61</v>
      </c>
      <c r="B87" s="29" t="s">
        <v>117</v>
      </c>
      <c r="C87" s="30">
        <v>466.1</v>
      </c>
      <c r="D87" s="14" t="s">
        <v>173</v>
      </c>
      <c r="E87" s="14" t="s">
        <v>17</v>
      </c>
      <c r="F87" s="29" t="s">
        <v>230</v>
      </c>
      <c r="G87" s="25" t="s">
        <v>373</v>
      </c>
      <c r="H87" s="25" t="s">
        <v>287</v>
      </c>
      <c r="I87" s="25"/>
      <c r="J87" s="8">
        <v>2550</v>
      </c>
      <c r="K87" s="14" t="s">
        <v>482</v>
      </c>
      <c r="L87" s="22">
        <v>2014</v>
      </c>
      <c r="M87" s="22">
        <v>2014</v>
      </c>
      <c r="N87" s="52" t="s">
        <v>415</v>
      </c>
      <c r="O87" s="54" t="s">
        <v>419</v>
      </c>
      <c r="P87" s="8" t="s">
        <v>417</v>
      </c>
      <c r="Q87" s="55">
        <v>1.6E-2</v>
      </c>
      <c r="R87" s="39">
        <v>1.66</v>
      </c>
      <c r="S87" s="39">
        <v>18.84</v>
      </c>
      <c r="T87" s="39"/>
      <c r="U87" s="39">
        <v>0</v>
      </c>
      <c r="V87" s="39">
        <v>0.21</v>
      </c>
      <c r="W87" s="53">
        <f t="shared" si="9"/>
        <v>20.71</v>
      </c>
      <c r="X87" s="19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32"/>
      <c r="BX87" s="11"/>
      <c r="BY87" s="6"/>
      <c r="BZ87" s="7"/>
      <c r="CC87" s="38"/>
      <c r="CD87" s="38"/>
    </row>
    <row r="88" spans="1:85" s="4" customFormat="1" ht="81" hidden="1" customHeight="1" x14ac:dyDescent="0.25">
      <c r="A88" s="13" t="s">
        <v>61</v>
      </c>
      <c r="B88" s="29" t="s">
        <v>117</v>
      </c>
      <c r="C88" s="30">
        <v>466.1</v>
      </c>
      <c r="D88" s="14" t="s">
        <v>173</v>
      </c>
      <c r="E88" s="14" t="s">
        <v>17</v>
      </c>
      <c r="F88" s="29" t="s">
        <v>230</v>
      </c>
      <c r="G88" s="25" t="s">
        <v>373</v>
      </c>
      <c r="H88" s="25" t="s">
        <v>287</v>
      </c>
      <c r="I88" s="25"/>
      <c r="J88" s="8">
        <v>2550</v>
      </c>
      <c r="K88" s="14" t="s">
        <v>482</v>
      </c>
      <c r="L88" s="22">
        <v>2014</v>
      </c>
      <c r="M88" s="22">
        <v>2014</v>
      </c>
      <c r="N88" s="52" t="s">
        <v>366</v>
      </c>
      <c r="O88" s="54" t="s">
        <v>419</v>
      </c>
      <c r="P88" s="8" t="s">
        <v>417</v>
      </c>
      <c r="Q88" s="56">
        <v>1</v>
      </c>
      <c r="R88" s="53">
        <v>0.75</v>
      </c>
      <c r="S88" s="53">
        <v>1.53</v>
      </c>
      <c r="T88" s="53"/>
      <c r="U88" s="53">
        <v>10.119999999999999</v>
      </c>
      <c r="V88" s="53">
        <v>0.1</v>
      </c>
      <c r="W88" s="53">
        <f t="shared" si="9"/>
        <v>12.499999999999998</v>
      </c>
      <c r="X88" s="19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32"/>
      <c r="BX88" s="11"/>
      <c r="BY88" s="6"/>
      <c r="BZ88" s="7"/>
      <c r="CC88" s="38"/>
      <c r="CD88" s="38"/>
    </row>
    <row r="89" spans="1:85" s="4" customFormat="1" ht="81" hidden="1" customHeight="1" x14ac:dyDescent="0.25">
      <c r="A89" s="13" t="s">
        <v>61</v>
      </c>
      <c r="B89" s="29" t="s">
        <v>117</v>
      </c>
      <c r="C89" s="30">
        <v>466.1</v>
      </c>
      <c r="D89" s="14" t="s">
        <v>173</v>
      </c>
      <c r="E89" s="14" t="s">
        <v>17</v>
      </c>
      <c r="F89" s="29" t="s">
        <v>230</v>
      </c>
      <c r="G89" s="25" t="s">
        <v>373</v>
      </c>
      <c r="H89" s="25" t="s">
        <v>287</v>
      </c>
      <c r="I89" s="25"/>
      <c r="J89" s="8">
        <v>2549</v>
      </c>
      <c r="K89" s="14" t="s">
        <v>482</v>
      </c>
      <c r="L89" s="22">
        <v>2014</v>
      </c>
      <c r="M89" s="22">
        <v>2014</v>
      </c>
      <c r="N89" s="52" t="s">
        <v>425</v>
      </c>
      <c r="O89" s="8" t="s">
        <v>418</v>
      </c>
      <c r="P89" s="8" t="s">
        <v>417</v>
      </c>
      <c r="Q89" s="53">
        <v>0.2</v>
      </c>
      <c r="R89" s="53">
        <v>2.3865600000000002</v>
      </c>
      <c r="S89" s="53">
        <v>27.147120000000005</v>
      </c>
      <c r="T89" s="53">
        <v>0</v>
      </c>
      <c r="U89" s="53">
        <v>0</v>
      </c>
      <c r="V89" s="53">
        <v>0.29832000000000003</v>
      </c>
      <c r="W89" s="53">
        <f t="shared" si="9"/>
        <v>29.832000000000004</v>
      </c>
      <c r="X89" s="19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32"/>
      <c r="BX89" s="11"/>
      <c r="BY89" s="6"/>
      <c r="BZ89" s="7"/>
      <c r="CC89" s="38"/>
      <c r="CD89" s="38"/>
      <c r="CE89" s="36"/>
      <c r="CF89" s="36"/>
      <c r="CG89" s="36"/>
    </row>
    <row r="90" spans="1:85" s="4" customFormat="1" ht="81" hidden="1" customHeight="1" x14ac:dyDescent="0.25">
      <c r="A90" s="13" t="s">
        <v>62</v>
      </c>
      <c r="B90" s="29" t="s">
        <v>118</v>
      </c>
      <c r="C90" s="30">
        <v>466.1</v>
      </c>
      <c r="D90" s="14" t="s">
        <v>174</v>
      </c>
      <c r="E90" s="14" t="s">
        <v>14</v>
      </c>
      <c r="F90" s="29" t="s">
        <v>231</v>
      </c>
      <c r="G90" s="25" t="s">
        <v>273</v>
      </c>
      <c r="H90" s="25" t="s">
        <v>288</v>
      </c>
      <c r="I90" s="25"/>
      <c r="J90" s="8">
        <v>2550</v>
      </c>
      <c r="K90" s="14" t="s">
        <v>483</v>
      </c>
      <c r="L90" s="22">
        <v>2014</v>
      </c>
      <c r="M90" s="22">
        <v>2014</v>
      </c>
      <c r="N90" s="52" t="s">
        <v>356</v>
      </c>
      <c r="O90" s="54" t="s">
        <v>419</v>
      </c>
      <c r="P90" s="8" t="s">
        <v>417</v>
      </c>
      <c r="Q90" s="39">
        <v>1</v>
      </c>
      <c r="R90" s="39">
        <v>0.26</v>
      </c>
      <c r="S90" s="39">
        <v>1.1599999999999999</v>
      </c>
      <c r="T90" s="39"/>
      <c r="U90" s="39">
        <v>6.7</v>
      </c>
      <c r="V90" s="39">
        <v>0.08</v>
      </c>
      <c r="W90" s="53">
        <f t="shared" si="9"/>
        <v>8.2000000000000011</v>
      </c>
      <c r="X90" s="8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32"/>
      <c r="BX90" s="11"/>
      <c r="BY90" s="6"/>
      <c r="BZ90" s="7"/>
      <c r="CC90" s="38"/>
      <c r="CD90" s="38"/>
    </row>
    <row r="91" spans="1:85" s="4" customFormat="1" ht="81" hidden="1" customHeight="1" x14ac:dyDescent="0.25">
      <c r="A91" s="13" t="s">
        <v>62</v>
      </c>
      <c r="B91" s="29" t="s">
        <v>118</v>
      </c>
      <c r="C91" s="30">
        <v>466.1</v>
      </c>
      <c r="D91" s="14" t="s">
        <v>174</v>
      </c>
      <c r="E91" s="14" t="s">
        <v>14</v>
      </c>
      <c r="F91" s="29" t="s">
        <v>231</v>
      </c>
      <c r="G91" s="25" t="s">
        <v>273</v>
      </c>
      <c r="H91" s="25" t="s">
        <v>288</v>
      </c>
      <c r="I91" s="25"/>
      <c r="J91" s="8">
        <v>2549</v>
      </c>
      <c r="K91" s="14" t="s">
        <v>483</v>
      </c>
      <c r="L91" s="22">
        <v>2014</v>
      </c>
      <c r="M91" s="22">
        <v>2014</v>
      </c>
      <c r="N91" s="52" t="s">
        <v>367</v>
      </c>
      <c r="O91" s="8" t="s">
        <v>418</v>
      </c>
      <c r="P91" s="8" t="s">
        <v>417</v>
      </c>
      <c r="Q91" s="53">
        <v>0.3</v>
      </c>
      <c r="R91" s="53">
        <v>24.552000000000003</v>
      </c>
      <c r="S91" s="53">
        <v>263.93400000000003</v>
      </c>
      <c r="T91" s="53">
        <v>0</v>
      </c>
      <c r="U91" s="53">
        <v>0</v>
      </c>
      <c r="V91" s="53">
        <v>18.414000000000001</v>
      </c>
      <c r="W91" s="53">
        <f t="shared" si="9"/>
        <v>306.90000000000003</v>
      </c>
      <c r="X91" s="8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32"/>
      <c r="BX91" s="11"/>
      <c r="BY91" s="6"/>
      <c r="BZ91" s="7"/>
      <c r="CC91" s="38"/>
      <c r="CD91" s="38"/>
      <c r="CE91" s="36"/>
      <c r="CF91" s="36"/>
      <c r="CG91" s="36"/>
    </row>
    <row r="92" spans="1:85" s="4" customFormat="1" ht="81" hidden="1" customHeight="1" x14ac:dyDescent="0.25">
      <c r="A92" s="13" t="s">
        <v>70</v>
      </c>
      <c r="B92" s="29" t="s">
        <v>126</v>
      </c>
      <c r="C92" s="30">
        <v>466.1</v>
      </c>
      <c r="D92" s="14" t="s">
        <v>182</v>
      </c>
      <c r="E92" s="14" t="s">
        <v>14</v>
      </c>
      <c r="F92" s="29" t="s">
        <v>239</v>
      </c>
      <c r="G92" s="25" t="s">
        <v>278</v>
      </c>
      <c r="H92" s="25" t="s">
        <v>290</v>
      </c>
      <c r="I92" s="25"/>
      <c r="J92" s="8">
        <v>2549</v>
      </c>
      <c r="K92" s="14" t="s">
        <v>484</v>
      </c>
      <c r="L92" s="22">
        <v>2014</v>
      </c>
      <c r="M92" s="22">
        <v>2014</v>
      </c>
      <c r="N92" s="52" t="s">
        <v>408</v>
      </c>
      <c r="O92" s="8" t="s">
        <v>418</v>
      </c>
      <c r="P92" s="8" t="s">
        <v>417</v>
      </c>
      <c r="Q92" s="53">
        <v>7.0000000000000007E-2</v>
      </c>
      <c r="R92" s="53">
        <v>5.7288000000000014</v>
      </c>
      <c r="S92" s="53">
        <v>61.584600000000009</v>
      </c>
      <c r="T92" s="53">
        <v>0</v>
      </c>
      <c r="U92" s="53">
        <v>0</v>
      </c>
      <c r="V92" s="53">
        <v>4.2966000000000006</v>
      </c>
      <c r="W92" s="53">
        <f t="shared" si="9"/>
        <v>71.610000000000014</v>
      </c>
      <c r="X92" s="8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>
        <v>7.0000000000000007E-2</v>
      </c>
      <c r="BL92" s="6"/>
      <c r="BM92" s="6">
        <f t="shared" ref="BM92:BM99" si="10">BK92*930</f>
        <v>65.100000000000009</v>
      </c>
      <c r="BN92" s="6"/>
      <c r="BO92" s="6"/>
      <c r="BP92" s="6"/>
      <c r="BQ92" s="6"/>
      <c r="BR92" s="6"/>
      <c r="BS92" s="6"/>
      <c r="BT92" s="6"/>
      <c r="BU92" s="6"/>
      <c r="BV92" s="6"/>
      <c r="BW92" s="32">
        <f t="shared" si="7"/>
        <v>65.100000000000009</v>
      </c>
      <c r="BX92" s="11">
        <v>41973</v>
      </c>
      <c r="BY92" s="6" t="s">
        <v>374</v>
      </c>
      <c r="BZ92" s="7"/>
      <c r="CC92" s="38"/>
      <c r="CD92" s="38"/>
      <c r="CE92" s="36"/>
      <c r="CF92" s="36"/>
      <c r="CG92" s="36"/>
    </row>
    <row r="93" spans="1:85" s="4" customFormat="1" ht="81" hidden="1" customHeight="1" x14ac:dyDescent="0.25">
      <c r="A93" s="13" t="s">
        <v>64</v>
      </c>
      <c r="B93" s="29" t="s">
        <v>120</v>
      </c>
      <c r="C93" s="30">
        <v>466.1</v>
      </c>
      <c r="D93" s="14" t="s">
        <v>176</v>
      </c>
      <c r="E93" s="14" t="s">
        <v>14</v>
      </c>
      <c r="F93" s="29" t="s">
        <v>233</v>
      </c>
      <c r="G93" s="25" t="s">
        <v>398</v>
      </c>
      <c r="H93" s="25" t="s">
        <v>15</v>
      </c>
      <c r="I93" s="25"/>
      <c r="J93" s="8">
        <v>2549</v>
      </c>
      <c r="K93" s="14" t="s">
        <v>485</v>
      </c>
      <c r="L93" s="22">
        <v>2014</v>
      </c>
      <c r="M93" s="22">
        <v>2014</v>
      </c>
      <c r="N93" s="52" t="s">
        <v>408</v>
      </c>
      <c r="O93" s="8" t="s">
        <v>418</v>
      </c>
      <c r="P93" s="8" t="s">
        <v>417</v>
      </c>
      <c r="Q93" s="53">
        <v>0.15</v>
      </c>
      <c r="R93" s="53">
        <v>12.276000000000002</v>
      </c>
      <c r="S93" s="53">
        <v>131.96700000000001</v>
      </c>
      <c r="T93" s="53">
        <v>0</v>
      </c>
      <c r="U93" s="53">
        <v>0</v>
      </c>
      <c r="V93" s="53">
        <v>9.2070000000000007</v>
      </c>
      <c r="W93" s="53">
        <f t="shared" si="9"/>
        <v>153.45000000000002</v>
      </c>
      <c r="X93" s="8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>
        <v>0.15</v>
      </c>
      <c r="BL93" s="6"/>
      <c r="BM93" s="6">
        <f t="shared" si="10"/>
        <v>139.5</v>
      </c>
      <c r="BN93" s="6"/>
      <c r="BO93" s="6"/>
      <c r="BP93" s="6"/>
      <c r="BQ93" s="6"/>
      <c r="BR93" s="6"/>
      <c r="BS93" s="6"/>
      <c r="BT93" s="6"/>
      <c r="BU93" s="6"/>
      <c r="BV93" s="6"/>
      <c r="BW93" s="32">
        <f t="shared" si="7"/>
        <v>139.5</v>
      </c>
      <c r="BX93" s="11">
        <v>41912</v>
      </c>
      <c r="BY93" s="6" t="s">
        <v>375</v>
      </c>
      <c r="BZ93" s="7"/>
      <c r="CC93" s="38"/>
      <c r="CD93" s="38"/>
      <c r="CE93" s="36"/>
      <c r="CF93" s="36"/>
      <c r="CG93" s="36"/>
    </row>
    <row r="94" spans="1:85" s="4" customFormat="1" ht="81" customHeight="1" x14ac:dyDescent="0.25">
      <c r="A94" s="68" t="s">
        <v>66</v>
      </c>
      <c r="B94" s="29" t="s">
        <v>122</v>
      </c>
      <c r="C94" s="30">
        <v>466.1</v>
      </c>
      <c r="D94" s="14" t="s">
        <v>178</v>
      </c>
      <c r="E94" s="14" t="s">
        <v>14</v>
      </c>
      <c r="F94" s="29" t="s">
        <v>235</v>
      </c>
      <c r="G94" s="25" t="s">
        <v>275</v>
      </c>
      <c r="H94" s="25" t="s">
        <v>15</v>
      </c>
      <c r="I94" s="25"/>
      <c r="J94" s="8">
        <v>2549</v>
      </c>
      <c r="K94" s="14" t="s">
        <v>486</v>
      </c>
      <c r="L94" s="22">
        <v>2014</v>
      </c>
      <c r="M94" s="22">
        <v>2014</v>
      </c>
      <c r="N94" s="52" t="s">
        <v>367</v>
      </c>
      <c r="O94" s="8" t="s">
        <v>418</v>
      </c>
      <c r="P94" s="8" t="s">
        <v>417</v>
      </c>
      <c r="Q94" s="53">
        <v>0.2</v>
      </c>
      <c r="R94" s="53">
        <v>16.368000000000002</v>
      </c>
      <c r="S94" s="53">
        <v>175.95600000000002</v>
      </c>
      <c r="T94" s="53">
        <v>0</v>
      </c>
      <c r="U94" s="53">
        <v>0</v>
      </c>
      <c r="V94" s="53">
        <v>12.276000000000002</v>
      </c>
      <c r="W94" s="53">
        <f>R94+S94+T94+U94+V94</f>
        <v>204.60000000000002</v>
      </c>
      <c r="X94" s="8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>
        <v>0.2</v>
      </c>
      <c r="BL94" s="6"/>
      <c r="BM94" s="6">
        <f t="shared" si="10"/>
        <v>186</v>
      </c>
      <c r="BN94" s="6"/>
      <c r="BO94" s="6"/>
      <c r="BP94" s="6"/>
      <c r="BQ94" s="6"/>
      <c r="BR94" s="6"/>
      <c r="BS94" s="6"/>
      <c r="BT94" s="6"/>
      <c r="BU94" s="6"/>
      <c r="BV94" s="6"/>
      <c r="BW94" s="32">
        <f t="shared" si="7"/>
        <v>186</v>
      </c>
      <c r="BX94" s="11">
        <v>41915</v>
      </c>
      <c r="BY94" s="6"/>
      <c r="BZ94" s="7"/>
      <c r="CC94" s="38"/>
      <c r="CD94" s="38"/>
      <c r="CE94" s="36"/>
      <c r="CF94" s="36"/>
      <c r="CG94" s="36"/>
    </row>
    <row r="95" spans="1:85" s="4" customFormat="1" ht="81" hidden="1" customHeight="1" x14ac:dyDescent="0.25">
      <c r="A95" s="13" t="s">
        <v>67</v>
      </c>
      <c r="B95" s="29" t="s">
        <v>123</v>
      </c>
      <c r="C95" s="30">
        <v>466.1</v>
      </c>
      <c r="D95" s="14" t="s">
        <v>179</v>
      </c>
      <c r="E95" s="14" t="s">
        <v>14</v>
      </c>
      <c r="F95" s="29" t="s">
        <v>236</v>
      </c>
      <c r="G95" s="25" t="s">
        <v>276</v>
      </c>
      <c r="H95" s="25" t="s">
        <v>15</v>
      </c>
      <c r="I95" s="25"/>
      <c r="J95" s="8">
        <v>2549</v>
      </c>
      <c r="K95" s="14" t="s">
        <v>487</v>
      </c>
      <c r="L95" s="22">
        <v>2014</v>
      </c>
      <c r="M95" s="22">
        <v>2014</v>
      </c>
      <c r="N95" s="52" t="s">
        <v>367</v>
      </c>
      <c r="O95" s="8" t="s">
        <v>418</v>
      </c>
      <c r="P95" s="8" t="s">
        <v>417</v>
      </c>
      <c r="Q95" s="53">
        <v>0.4</v>
      </c>
      <c r="R95" s="53">
        <v>32.736000000000004</v>
      </c>
      <c r="S95" s="53">
        <v>351.91200000000003</v>
      </c>
      <c r="T95" s="53">
        <v>0</v>
      </c>
      <c r="U95" s="53">
        <v>0</v>
      </c>
      <c r="V95" s="53">
        <v>24.552000000000003</v>
      </c>
      <c r="W95" s="53">
        <f t="shared" si="9"/>
        <v>409.20000000000005</v>
      </c>
      <c r="X95" s="8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>
        <v>0.4</v>
      </c>
      <c r="BL95" s="6"/>
      <c r="BM95" s="6">
        <f t="shared" si="10"/>
        <v>372</v>
      </c>
      <c r="BN95" s="6"/>
      <c r="BO95" s="6"/>
      <c r="BP95" s="6"/>
      <c r="BQ95" s="6"/>
      <c r="BR95" s="6"/>
      <c r="BS95" s="6"/>
      <c r="BT95" s="6"/>
      <c r="BU95" s="6"/>
      <c r="BV95" s="6"/>
      <c r="BW95" s="32">
        <f t="shared" si="7"/>
        <v>372</v>
      </c>
      <c r="BX95" s="11">
        <v>41910</v>
      </c>
      <c r="BY95" s="6"/>
      <c r="BZ95" s="7"/>
      <c r="CC95" s="38"/>
      <c r="CD95" s="38"/>
      <c r="CE95" s="36"/>
      <c r="CF95" s="36"/>
      <c r="CG95" s="36"/>
    </row>
    <row r="96" spans="1:85" s="4" customFormat="1" ht="81" hidden="1" customHeight="1" x14ac:dyDescent="0.25">
      <c r="A96" s="13" t="s">
        <v>68</v>
      </c>
      <c r="B96" s="29" t="s">
        <v>124</v>
      </c>
      <c r="C96" s="30">
        <v>466.1</v>
      </c>
      <c r="D96" s="14" t="s">
        <v>180</v>
      </c>
      <c r="E96" s="14" t="s">
        <v>14</v>
      </c>
      <c r="F96" s="29" t="s">
        <v>237</v>
      </c>
      <c r="G96" s="25" t="s">
        <v>277</v>
      </c>
      <c r="H96" s="25" t="s">
        <v>15</v>
      </c>
      <c r="I96" s="25"/>
      <c r="J96" s="8">
        <v>2549</v>
      </c>
      <c r="K96" s="14" t="s">
        <v>488</v>
      </c>
      <c r="L96" s="22">
        <v>2014</v>
      </c>
      <c r="M96" s="22">
        <v>2014</v>
      </c>
      <c r="N96" s="52" t="s">
        <v>367</v>
      </c>
      <c r="O96" s="8" t="s">
        <v>418</v>
      </c>
      <c r="P96" s="8" t="s">
        <v>417</v>
      </c>
      <c r="Q96" s="53">
        <v>0.15</v>
      </c>
      <c r="R96" s="53">
        <v>12.276000000000002</v>
      </c>
      <c r="S96" s="53">
        <v>131.96700000000001</v>
      </c>
      <c r="T96" s="53">
        <v>0</v>
      </c>
      <c r="U96" s="53">
        <v>0</v>
      </c>
      <c r="V96" s="53">
        <v>9.2070000000000007</v>
      </c>
      <c r="W96" s="53">
        <f t="shared" si="9"/>
        <v>153.45000000000002</v>
      </c>
      <c r="X96" s="8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>
        <v>0.15</v>
      </c>
      <c r="BL96" s="6"/>
      <c r="BM96" s="6">
        <f t="shared" si="10"/>
        <v>139.5</v>
      </c>
      <c r="BN96" s="6"/>
      <c r="BO96" s="6"/>
      <c r="BP96" s="6"/>
      <c r="BQ96" s="6"/>
      <c r="BR96" s="6"/>
      <c r="BS96" s="6"/>
      <c r="BT96" s="6"/>
      <c r="BU96" s="6"/>
      <c r="BV96" s="6"/>
      <c r="BW96" s="32">
        <f t="shared" si="7"/>
        <v>139.5</v>
      </c>
      <c r="BX96" s="11">
        <v>41911</v>
      </c>
      <c r="BY96" s="6"/>
      <c r="BZ96" s="7"/>
      <c r="CC96" s="38"/>
      <c r="CD96" s="38"/>
      <c r="CE96" s="36"/>
      <c r="CF96" s="36"/>
      <c r="CG96" s="36"/>
    </row>
    <row r="97" spans="1:85" s="4" customFormat="1" ht="81" hidden="1" customHeight="1" x14ac:dyDescent="0.25">
      <c r="A97" s="13" t="s">
        <v>71</v>
      </c>
      <c r="B97" s="29" t="s">
        <v>127</v>
      </c>
      <c r="C97" s="30">
        <v>466.1</v>
      </c>
      <c r="D97" s="14" t="s">
        <v>183</v>
      </c>
      <c r="E97" s="14" t="s">
        <v>14</v>
      </c>
      <c r="F97" s="29" t="s">
        <v>240</v>
      </c>
      <c r="G97" s="25" t="s">
        <v>399</v>
      </c>
      <c r="H97" s="25" t="s">
        <v>15</v>
      </c>
      <c r="I97" s="25"/>
      <c r="J97" s="8">
        <v>2549</v>
      </c>
      <c r="K97" s="14" t="s">
        <v>490</v>
      </c>
      <c r="L97" s="22">
        <v>2014</v>
      </c>
      <c r="M97" s="22">
        <v>2014</v>
      </c>
      <c r="N97" s="52" t="s">
        <v>367</v>
      </c>
      <c r="O97" s="8" t="s">
        <v>418</v>
      </c>
      <c r="P97" s="8" t="s">
        <v>417</v>
      </c>
      <c r="Q97" s="53">
        <v>7.0000000000000007E-2</v>
      </c>
      <c r="R97" s="53">
        <v>5.7288000000000014</v>
      </c>
      <c r="S97" s="53">
        <v>61.584600000000009</v>
      </c>
      <c r="T97" s="53">
        <v>0</v>
      </c>
      <c r="U97" s="53">
        <v>0</v>
      </c>
      <c r="V97" s="53">
        <v>4.2966000000000006</v>
      </c>
      <c r="W97" s="53">
        <f t="shared" si="9"/>
        <v>71.610000000000014</v>
      </c>
      <c r="X97" s="8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>
        <v>7.0000000000000007E-2</v>
      </c>
      <c r="BL97" s="6"/>
      <c r="BM97" s="6">
        <f t="shared" si="10"/>
        <v>65.100000000000009</v>
      </c>
      <c r="BN97" s="6"/>
      <c r="BO97" s="6"/>
      <c r="BP97" s="6"/>
      <c r="BQ97" s="6"/>
      <c r="BR97" s="6"/>
      <c r="BS97" s="6"/>
      <c r="BT97" s="6"/>
      <c r="BU97" s="6"/>
      <c r="BV97" s="6"/>
      <c r="BW97" s="32">
        <f t="shared" si="7"/>
        <v>65.100000000000009</v>
      </c>
      <c r="BX97" s="11">
        <v>41976</v>
      </c>
      <c r="BY97" s="6" t="s">
        <v>376</v>
      </c>
      <c r="BZ97" s="7"/>
      <c r="CC97" s="38"/>
      <c r="CD97" s="38"/>
      <c r="CE97" s="36"/>
      <c r="CF97" s="36"/>
      <c r="CG97" s="36"/>
    </row>
    <row r="98" spans="1:85" s="4" customFormat="1" ht="81" hidden="1" customHeight="1" x14ac:dyDescent="0.25">
      <c r="A98" s="13" t="s">
        <v>72</v>
      </c>
      <c r="B98" s="29" t="s">
        <v>128</v>
      </c>
      <c r="C98" s="30">
        <v>466.1</v>
      </c>
      <c r="D98" s="14" t="s">
        <v>184</v>
      </c>
      <c r="E98" s="14" t="s">
        <v>14</v>
      </c>
      <c r="F98" s="29" t="s">
        <v>241</v>
      </c>
      <c r="G98" s="25" t="s">
        <v>400</v>
      </c>
      <c r="H98" s="25" t="s">
        <v>15</v>
      </c>
      <c r="I98" s="25"/>
      <c r="J98" s="8">
        <v>2549</v>
      </c>
      <c r="K98" s="14" t="s">
        <v>491</v>
      </c>
      <c r="L98" s="22">
        <v>2014</v>
      </c>
      <c r="M98" s="22">
        <v>2014</v>
      </c>
      <c r="N98" s="52" t="s">
        <v>367</v>
      </c>
      <c r="O98" s="8" t="s">
        <v>418</v>
      </c>
      <c r="P98" s="8" t="s">
        <v>417</v>
      </c>
      <c r="Q98" s="53">
        <v>0.2</v>
      </c>
      <c r="R98" s="53">
        <v>16.368000000000002</v>
      </c>
      <c r="S98" s="53">
        <v>175.95600000000002</v>
      </c>
      <c r="T98" s="53">
        <v>0</v>
      </c>
      <c r="U98" s="53">
        <v>0</v>
      </c>
      <c r="V98" s="53">
        <v>12.276000000000002</v>
      </c>
      <c r="W98" s="53">
        <f t="shared" si="9"/>
        <v>204.60000000000002</v>
      </c>
      <c r="X98" s="8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>
        <v>0.2</v>
      </c>
      <c r="BL98" s="6"/>
      <c r="BM98" s="6">
        <f t="shared" si="10"/>
        <v>186</v>
      </c>
      <c r="BN98" s="6"/>
      <c r="BO98" s="6"/>
      <c r="BP98" s="6"/>
      <c r="BQ98" s="6"/>
      <c r="BR98" s="6"/>
      <c r="BS98" s="6"/>
      <c r="BT98" s="6"/>
      <c r="BU98" s="6"/>
      <c r="BV98" s="6"/>
      <c r="BW98" s="32">
        <f t="shared" si="7"/>
        <v>186</v>
      </c>
      <c r="BX98" s="11">
        <v>41915</v>
      </c>
      <c r="BY98" s="6"/>
      <c r="BZ98" s="7"/>
      <c r="CC98" s="38"/>
      <c r="CD98" s="38"/>
      <c r="CE98" s="36"/>
      <c r="CF98" s="36"/>
      <c r="CG98" s="36"/>
    </row>
    <row r="99" spans="1:85" s="4" customFormat="1" ht="81" customHeight="1" x14ac:dyDescent="0.25">
      <c r="A99" s="68" t="s">
        <v>73</v>
      </c>
      <c r="B99" s="29" t="s">
        <v>129</v>
      </c>
      <c r="C99" s="30">
        <v>466.1</v>
      </c>
      <c r="D99" s="14" t="s">
        <v>185</v>
      </c>
      <c r="E99" s="14" t="s">
        <v>14</v>
      </c>
      <c r="F99" s="29" t="s">
        <v>242</v>
      </c>
      <c r="G99" s="25" t="s">
        <v>279</v>
      </c>
      <c r="H99" s="25" t="s">
        <v>15</v>
      </c>
      <c r="I99" s="25"/>
      <c r="J99" s="8">
        <v>2549</v>
      </c>
      <c r="K99" s="14" t="s">
        <v>492</v>
      </c>
      <c r="L99" s="22">
        <v>2014</v>
      </c>
      <c r="M99" s="22">
        <v>2014</v>
      </c>
      <c r="N99" s="52" t="s">
        <v>367</v>
      </c>
      <c r="O99" s="8" t="s">
        <v>418</v>
      </c>
      <c r="P99" s="8" t="s">
        <v>417</v>
      </c>
      <c r="Q99" s="53">
        <v>7.0000000000000007E-2</v>
      </c>
      <c r="R99" s="53">
        <v>5.7288000000000014</v>
      </c>
      <c r="S99" s="53">
        <v>61.584600000000009</v>
      </c>
      <c r="T99" s="53">
        <v>0</v>
      </c>
      <c r="U99" s="53">
        <v>0</v>
      </c>
      <c r="V99" s="53">
        <v>4.2966000000000006</v>
      </c>
      <c r="W99" s="53">
        <f>R99+S99+T99+U99+V99</f>
        <v>71.610000000000014</v>
      </c>
      <c r="X99" s="8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>
        <v>7.0000000000000007E-2</v>
      </c>
      <c r="BL99" s="6"/>
      <c r="BM99" s="6">
        <f t="shared" si="10"/>
        <v>65.100000000000009</v>
      </c>
      <c r="BN99" s="6"/>
      <c r="BO99" s="6"/>
      <c r="BP99" s="6"/>
      <c r="BQ99" s="6"/>
      <c r="BR99" s="6"/>
      <c r="BS99" s="6"/>
      <c r="BT99" s="6"/>
      <c r="BU99" s="6"/>
      <c r="BV99" s="6"/>
      <c r="BW99" s="32">
        <f t="shared" si="7"/>
        <v>65.100000000000009</v>
      </c>
      <c r="BX99" s="11">
        <v>41915</v>
      </c>
      <c r="BY99" s="6"/>
      <c r="BZ99" s="7"/>
      <c r="CC99" s="38"/>
      <c r="CD99" s="38"/>
      <c r="CE99" s="36"/>
      <c r="CF99" s="36"/>
      <c r="CG99" s="36"/>
    </row>
    <row r="100" spans="1:85" s="4" customFormat="1" ht="81" hidden="1" customHeight="1" x14ac:dyDescent="0.25">
      <c r="A100" s="13" t="s">
        <v>75</v>
      </c>
      <c r="B100" s="29"/>
      <c r="C100" s="30"/>
      <c r="D100" s="14" t="s">
        <v>187</v>
      </c>
      <c r="E100" s="14" t="s">
        <v>194</v>
      </c>
      <c r="F100" s="29"/>
      <c r="G100" s="25"/>
      <c r="H100" s="25"/>
      <c r="I100" s="25"/>
      <c r="J100" s="8">
        <v>2547</v>
      </c>
      <c r="K100" s="14" t="s">
        <v>494</v>
      </c>
      <c r="L100" s="22">
        <v>2014</v>
      </c>
      <c r="M100" s="22">
        <v>2014</v>
      </c>
      <c r="N100" s="52" t="s">
        <v>500</v>
      </c>
      <c r="O100" s="8" t="s">
        <v>418</v>
      </c>
      <c r="P100" s="8" t="s">
        <v>417</v>
      </c>
      <c r="Q100" s="56">
        <v>0.01</v>
      </c>
      <c r="R100" s="53">
        <v>0.83600000000000008</v>
      </c>
      <c r="S100" s="53">
        <v>9.1959999999999997</v>
      </c>
      <c r="T100" s="53">
        <v>0</v>
      </c>
      <c r="U100" s="53">
        <v>0</v>
      </c>
      <c r="V100" s="53">
        <v>0.41800000000000004</v>
      </c>
      <c r="W100" s="53">
        <f t="shared" si="9"/>
        <v>10.45</v>
      </c>
      <c r="X100" s="8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32"/>
      <c r="BX100" s="11"/>
      <c r="BY100" s="6"/>
      <c r="BZ100" s="7"/>
      <c r="CC100" s="38"/>
      <c r="CD100" s="38"/>
      <c r="CE100" s="36"/>
      <c r="CF100" s="36"/>
      <c r="CG100" s="36"/>
    </row>
    <row r="101" spans="1:85" s="4" customFormat="1" ht="81" hidden="1" customHeight="1" x14ac:dyDescent="0.25">
      <c r="A101" s="57" t="s">
        <v>74</v>
      </c>
      <c r="B101" s="29" t="s">
        <v>130</v>
      </c>
      <c r="C101" s="30">
        <v>466.1</v>
      </c>
      <c r="D101" s="58" t="s">
        <v>186</v>
      </c>
      <c r="E101" s="58" t="s">
        <v>193</v>
      </c>
      <c r="F101" s="29" t="s">
        <v>243</v>
      </c>
      <c r="G101" s="25" t="s">
        <v>261</v>
      </c>
      <c r="H101" s="25" t="s">
        <v>291</v>
      </c>
      <c r="I101" s="25"/>
      <c r="J101" s="59">
        <v>2547</v>
      </c>
      <c r="K101" s="58" t="s">
        <v>493</v>
      </c>
      <c r="L101" s="60">
        <v>2014</v>
      </c>
      <c r="M101" s="60">
        <v>2014</v>
      </c>
      <c r="N101" s="61" t="s">
        <v>501</v>
      </c>
      <c r="O101" s="59" t="s">
        <v>418</v>
      </c>
      <c r="P101" s="59" t="s">
        <v>417</v>
      </c>
      <c r="Q101" s="62">
        <v>0.47</v>
      </c>
      <c r="R101" s="63">
        <v>45.496000000000002</v>
      </c>
      <c r="S101" s="63">
        <v>500.45600000000002</v>
      </c>
      <c r="T101" s="63">
        <v>0</v>
      </c>
      <c r="U101" s="63">
        <v>0</v>
      </c>
      <c r="V101" s="63">
        <v>22.748000000000001</v>
      </c>
      <c r="W101" s="63">
        <f t="shared" si="9"/>
        <v>568.70000000000005</v>
      </c>
      <c r="X101" s="19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32"/>
      <c r="BX101" s="11"/>
      <c r="BY101" s="6"/>
      <c r="BZ101" s="7"/>
      <c r="CC101" s="38"/>
      <c r="CD101" s="38"/>
      <c r="CE101" s="36"/>
      <c r="CF101" s="36"/>
      <c r="CG101" s="36"/>
    </row>
    <row r="102" spans="1:85" s="4" customFormat="1" ht="81" hidden="1" customHeight="1" x14ac:dyDescent="0.25">
      <c r="A102" s="13" t="s">
        <v>74</v>
      </c>
      <c r="B102" s="29" t="s">
        <v>130</v>
      </c>
      <c r="C102" s="30">
        <v>466.1</v>
      </c>
      <c r="D102" s="14" t="s">
        <v>186</v>
      </c>
      <c r="E102" s="14" t="s">
        <v>193</v>
      </c>
      <c r="F102" s="29" t="s">
        <v>243</v>
      </c>
      <c r="G102" s="25" t="s">
        <v>261</v>
      </c>
      <c r="H102" s="25" t="s">
        <v>291</v>
      </c>
      <c r="I102" s="25"/>
      <c r="J102" s="8">
        <v>2550</v>
      </c>
      <c r="K102" s="14" t="s">
        <v>493</v>
      </c>
      <c r="L102" s="22">
        <v>2014</v>
      </c>
      <c r="M102" s="22">
        <v>2014</v>
      </c>
      <c r="N102" s="52" t="s">
        <v>362</v>
      </c>
      <c r="O102" s="54" t="s">
        <v>419</v>
      </c>
      <c r="P102" s="8" t="s">
        <v>417</v>
      </c>
      <c r="Q102" s="56">
        <v>1</v>
      </c>
      <c r="R102" s="53">
        <v>3.91</v>
      </c>
      <c r="S102" s="53">
        <v>10.51</v>
      </c>
      <c r="T102" s="53"/>
      <c r="U102" s="53">
        <v>38.39</v>
      </c>
      <c r="V102" s="53">
        <v>0.53</v>
      </c>
      <c r="W102" s="53">
        <f t="shared" si="9"/>
        <v>53.34</v>
      </c>
      <c r="X102" s="19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32"/>
      <c r="BX102" s="11"/>
      <c r="BY102" s="6"/>
      <c r="BZ102" s="7"/>
      <c r="CC102" s="38"/>
      <c r="CD102" s="38"/>
    </row>
    <row r="103" spans="1:85" s="4" customFormat="1" ht="81" hidden="1" customHeight="1" x14ac:dyDescent="0.25">
      <c r="A103" s="13" t="s">
        <v>75</v>
      </c>
      <c r="B103" s="29"/>
      <c r="C103" s="30"/>
      <c r="D103" s="14" t="s">
        <v>187</v>
      </c>
      <c r="E103" s="14" t="s">
        <v>194</v>
      </c>
      <c r="F103" s="29"/>
      <c r="G103" s="25"/>
      <c r="H103" s="25"/>
      <c r="I103" s="25"/>
      <c r="J103" s="8">
        <v>2550</v>
      </c>
      <c r="K103" s="14" t="s">
        <v>494</v>
      </c>
      <c r="L103" s="22">
        <v>2014</v>
      </c>
      <c r="M103" s="22">
        <v>2014</v>
      </c>
      <c r="N103" s="52" t="s">
        <v>362</v>
      </c>
      <c r="O103" s="54" t="s">
        <v>419</v>
      </c>
      <c r="P103" s="8" t="s">
        <v>417</v>
      </c>
      <c r="Q103" s="56">
        <v>1</v>
      </c>
      <c r="R103" s="53">
        <v>3.91</v>
      </c>
      <c r="S103" s="53">
        <v>10.51</v>
      </c>
      <c r="T103" s="53"/>
      <c r="U103" s="53">
        <v>38.39</v>
      </c>
      <c r="V103" s="53">
        <v>0.53</v>
      </c>
      <c r="W103" s="53">
        <v>53.34</v>
      </c>
      <c r="X103" s="19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32"/>
      <c r="BX103" s="11"/>
      <c r="BY103" s="6"/>
      <c r="BZ103" s="7"/>
      <c r="CC103" s="38"/>
      <c r="CD103" s="38"/>
    </row>
    <row r="104" spans="1:85" s="4" customFormat="1" ht="81" hidden="1" customHeight="1" x14ac:dyDescent="0.25">
      <c r="A104" s="57" t="s">
        <v>74</v>
      </c>
      <c r="B104" s="29" t="s">
        <v>130</v>
      </c>
      <c r="C104" s="30">
        <v>466.1</v>
      </c>
      <c r="D104" s="58" t="s">
        <v>186</v>
      </c>
      <c r="E104" s="58" t="s">
        <v>193</v>
      </c>
      <c r="F104" s="29" t="s">
        <v>243</v>
      </c>
      <c r="G104" s="25" t="s">
        <v>261</v>
      </c>
      <c r="H104" s="25" t="s">
        <v>291</v>
      </c>
      <c r="I104" s="25"/>
      <c r="J104" s="59">
        <v>2550</v>
      </c>
      <c r="K104" s="58" t="s">
        <v>493</v>
      </c>
      <c r="L104" s="60">
        <v>2014</v>
      </c>
      <c r="M104" s="60">
        <v>2014</v>
      </c>
      <c r="N104" s="61" t="s">
        <v>498</v>
      </c>
      <c r="O104" s="65" t="s">
        <v>419</v>
      </c>
      <c r="P104" s="59" t="s">
        <v>417</v>
      </c>
      <c r="Q104" s="64">
        <v>6.3E-2</v>
      </c>
      <c r="R104" s="64">
        <v>6.53</v>
      </c>
      <c r="S104" s="64">
        <v>41.42</v>
      </c>
      <c r="T104" s="64">
        <f>U104*0.04</f>
        <v>5.3584000000000005</v>
      </c>
      <c r="U104" s="64">
        <v>133.96</v>
      </c>
      <c r="V104" s="64">
        <v>1.75</v>
      </c>
      <c r="W104" s="63">
        <f t="shared" si="9"/>
        <v>189.01840000000001</v>
      </c>
      <c r="X104" s="19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32"/>
      <c r="BX104" s="11"/>
      <c r="BY104" s="6"/>
      <c r="BZ104" s="7"/>
      <c r="CC104" s="38"/>
      <c r="CD104" s="38"/>
    </row>
    <row r="105" spans="1:85" s="4" customFormat="1" ht="81" hidden="1" customHeight="1" x14ac:dyDescent="0.25">
      <c r="A105" s="57" t="s">
        <v>75</v>
      </c>
      <c r="B105" s="29"/>
      <c r="C105" s="30"/>
      <c r="D105" s="58" t="s">
        <v>187</v>
      </c>
      <c r="E105" s="58" t="s">
        <v>194</v>
      </c>
      <c r="F105" s="29"/>
      <c r="G105" s="25"/>
      <c r="H105" s="25"/>
      <c r="I105" s="25"/>
      <c r="J105" s="59">
        <v>2550</v>
      </c>
      <c r="K105" s="58" t="s">
        <v>494</v>
      </c>
      <c r="L105" s="60">
        <v>2014</v>
      </c>
      <c r="M105" s="60">
        <v>2014</v>
      </c>
      <c r="N105" s="61" t="s">
        <v>498</v>
      </c>
      <c r="O105" s="65" t="s">
        <v>419</v>
      </c>
      <c r="P105" s="59" t="s">
        <v>417</v>
      </c>
      <c r="Q105" s="66">
        <v>6.3E-2</v>
      </c>
      <c r="R105" s="64">
        <v>6.53</v>
      </c>
      <c r="S105" s="64">
        <v>41.42</v>
      </c>
      <c r="T105" s="64">
        <v>5.3584000000000005</v>
      </c>
      <c r="U105" s="64">
        <v>133.96</v>
      </c>
      <c r="V105" s="64">
        <v>1.75</v>
      </c>
      <c r="W105" s="63">
        <v>189.01840000000001</v>
      </c>
      <c r="X105" s="19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32"/>
      <c r="BX105" s="11"/>
      <c r="BY105" s="6"/>
      <c r="BZ105" s="7"/>
      <c r="CC105" s="38"/>
      <c r="CD105" s="38"/>
    </row>
    <row r="106" spans="1:85" s="4" customFormat="1" ht="81" hidden="1" customHeight="1" x14ac:dyDescent="0.25">
      <c r="A106" s="13" t="s">
        <v>74</v>
      </c>
      <c r="B106" s="29" t="s">
        <v>130</v>
      </c>
      <c r="C106" s="30">
        <v>466.1</v>
      </c>
      <c r="D106" s="14" t="s">
        <v>186</v>
      </c>
      <c r="E106" s="14" t="s">
        <v>193</v>
      </c>
      <c r="F106" s="29" t="s">
        <v>243</v>
      </c>
      <c r="G106" s="25" t="s">
        <v>261</v>
      </c>
      <c r="H106" s="25" t="s">
        <v>291</v>
      </c>
      <c r="I106" s="25"/>
      <c r="J106" s="8">
        <v>2550</v>
      </c>
      <c r="K106" s="14" t="s">
        <v>493</v>
      </c>
      <c r="L106" s="22">
        <v>2014</v>
      </c>
      <c r="M106" s="22">
        <v>2014</v>
      </c>
      <c r="N106" s="52" t="s">
        <v>499</v>
      </c>
      <c r="O106" s="54" t="s">
        <v>419</v>
      </c>
      <c r="P106" s="8" t="s">
        <v>417</v>
      </c>
      <c r="Q106" s="56">
        <v>1</v>
      </c>
      <c r="R106" s="53">
        <v>0.75</v>
      </c>
      <c r="S106" s="53">
        <v>1.53</v>
      </c>
      <c r="T106" s="53"/>
      <c r="U106" s="53">
        <v>10.119999999999999</v>
      </c>
      <c r="V106" s="53">
        <v>0.1</v>
      </c>
      <c r="W106" s="53">
        <f t="shared" si="9"/>
        <v>12.499999999999998</v>
      </c>
      <c r="X106" s="19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32"/>
      <c r="BX106" s="11"/>
      <c r="BY106" s="6"/>
      <c r="BZ106" s="7"/>
      <c r="CC106" s="38"/>
      <c r="CD106" s="38"/>
    </row>
    <row r="107" spans="1:85" s="4" customFormat="1" ht="81" hidden="1" customHeight="1" x14ac:dyDescent="0.25">
      <c r="A107" s="13" t="s">
        <v>75</v>
      </c>
      <c r="B107" s="29"/>
      <c r="C107" s="30"/>
      <c r="D107" s="14" t="s">
        <v>187</v>
      </c>
      <c r="E107" s="14" t="s">
        <v>194</v>
      </c>
      <c r="F107" s="29"/>
      <c r="G107" s="25"/>
      <c r="H107" s="25"/>
      <c r="I107" s="25"/>
      <c r="J107" s="8">
        <v>2550</v>
      </c>
      <c r="K107" s="14" t="s">
        <v>494</v>
      </c>
      <c r="L107" s="22">
        <v>2014</v>
      </c>
      <c r="M107" s="22">
        <v>2014</v>
      </c>
      <c r="N107" s="52" t="s">
        <v>499</v>
      </c>
      <c r="O107" s="54" t="s">
        <v>419</v>
      </c>
      <c r="P107" s="8" t="s">
        <v>417</v>
      </c>
      <c r="Q107" s="56">
        <v>1</v>
      </c>
      <c r="R107" s="53">
        <v>0.75</v>
      </c>
      <c r="S107" s="53">
        <v>1.53</v>
      </c>
      <c r="T107" s="53"/>
      <c r="U107" s="53">
        <v>10.119999999999999</v>
      </c>
      <c r="V107" s="53">
        <v>0.1</v>
      </c>
      <c r="W107" s="53">
        <f t="shared" si="9"/>
        <v>12.499999999999998</v>
      </c>
      <c r="X107" s="19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32"/>
      <c r="BX107" s="11"/>
      <c r="BY107" s="6"/>
      <c r="BZ107" s="7"/>
      <c r="CC107" s="38"/>
      <c r="CD107" s="38"/>
    </row>
    <row r="108" spans="1:85" s="4" customFormat="1" ht="81" hidden="1" customHeight="1" x14ac:dyDescent="0.25">
      <c r="A108" s="57" t="s">
        <v>74</v>
      </c>
      <c r="B108" s="29" t="s">
        <v>130</v>
      </c>
      <c r="C108" s="30">
        <v>466.1</v>
      </c>
      <c r="D108" s="58" t="s">
        <v>186</v>
      </c>
      <c r="E108" s="58" t="s">
        <v>193</v>
      </c>
      <c r="F108" s="29" t="s">
        <v>243</v>
      </c>
      <c r="G108" s="25" t="s">
        <v>261</v>
      </c>
      <c r="H108" s="25" t="s">
        <v>291</v>
      </c>
      <c r="I108" s="25"/>
      <c r="J108" s="59">
        <v>2549</v>
      </c>
      <c r="K108" s="58" t="s">
        <v>493</v>
      </c>
      <c r="L108" s="60">
        <v>2014</v>
      </c>
      <c r="M108" s="60">
        <v>2014</v>
      </c>
      <c r="N108" s="61" t="s">
        <v>367</v>
      </c>
      <c r="O108" s="59" t="s">
        <v>418</v>
      </c>
      <c r="P108" s="59" t="s">
        <v>417</v>
      </c>
      <c r="Q108" s="63">
        <v>0.1</v>
      </c>
      <c r="R108" s="63">
        <v>8.1840000000000011</v>
      </c>
      <c r="S108" s="63">
        <v>87.978000000000009</v>
      </c>
      <c r="T108" s="63">
        <v>0</v>
      </c>
      <c r="U108" s="63">
        <v>0</v>
      </c>
      <c r="V108" s="63">
        <v>6.1380000000000008</v>
      </c>
      <c r="W108" s="63">
        <f t="shared" si="9"/>
        <v>102.30000000000001</v>
      </c>
      <c r="X108" s="19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32"/>
      <c r="BX108" s="11"/>
      <c r="BY108" s="6"/>
      <c r="BZ108" s="7"/>
      <c r="CC108" s="38"/>
      <c r="CD108" s="38"/>
      <c r="CE108" s="36"/>
      <c r="CF108" s="36"/>
      <c r="CG108" s="36"/>
    </row>
    <row r="109" spans="1:85" s="4" customFormat="1" ht="81" hidden="1" customHeight="1" x14ac:dyDescent="0.25">
      <c r="A109" s="57" t="s">
        <v>75</v>
      </c>
      <c r="B109" s="29" t="s">
        <v>131</v>
      </c>
      <c r="C109" s="30">
        <v>466.1</v>
      </c>
      <c r="D109" s="58" t="s">
        <v>187</v>
      </c>
      <c r="E109" s="58" t="s">
        <v>194</v>
      </c>
      <c r="F109" s="29" t="s">
        <v>244</v>
      </c>
      <c r="G109" s="25" t="s">
        <v>280</v>
      </c>
      <c r="H109" s="25" t="s">
        <v>292</v>
      </c>
      <c r="I109" s="25"/>
      <c r="J109" s="59">
        <v>2549</v>
      </c>
      <c r="K109" s="58" t="s">
        <v>494</v>
      </c>
      <c r="L109" s="60">
        <v>2014</v>
      </c>
      <c r="M109" s="60">
        <v>2014</v>
      </c>
      <c r="N109" s="61" t="s">
        <v>367</v>
      </c>
      <c r="O109" s="59" t="s">
        <v>418</v>
      </c>
      <c r="P109" s="59" t="s">
        <v>417</v>
      </c>
      <c r="Q109" s="63">
        <v>1.4999999999999999E-2</v>
      </c>
      <c r="R109" s="63">
        <v>1.2276</v>
      </c>
      <c r="S109" s="63">
        <v>13.196700000000002</v>
      </c>
      <c r="T109" s="63">
        <v>0</v>
      </c>
      <c r="U109" s="63">
        <v>0</v>
      </c>
      <c r="V109" s="63">
        <v>0.92070000000000007</v>
      </c>
      <c r="W109" s="63">
        <f t="shared" si="9"/>
        <v>15.345000000000002</v>
      </c>
      <c r="X109" s="19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32"/>
      <c r="BX109" s="11"/>
      <c r="BY109" s="6"/>
      <c r="BZ109" s="7"/>
      <c r="CC109" s="38"/>
      <c r="CD109" s="38"/>
      <c r="CE109" s="36"/>
      <c r="CF109" s="36"/>
      <c r="CG109" s="36"/>
    </row>
    <row r="110" spans="1:85" s="4" customFormat="1" ht="81" hidden="1" customHeight="1" x14ac:dyDescent="0.25">
      <c r="A110" s="57" t="s">
        <v>76</v>
      </c>
      <c r="B110" s="29" t="s">
        <v>132</v>
      </c>
      <c r="C110" s="30">
        <v>466.1</v>
      </c>
      <c r="D110" s="58" t="s">
        <v>188</v>
      </c>
      <c r="E110" s="58" t="s">
        <v>21</v>
      </c>
      <c r="F110" s="29" t="s">
        <v>245</v>
      </c>
      <c r="G110" s="25" t="s">
        <v>281</v>
      </c>
      <c r="H110" s="25" t="s">
        <v>15</v>
      </c>
      <c r="I110" s="25"/>
      <c r="J110" s="59">
        <v>2549</v>
      </c>
      <c r="K110" s="58" t="s">
        <v>495</v>
      </c>
      <c r="L110" s="60">
        <v>2014</v>
      </c>
      <c r="M110" s="60">
        <v>2014</v>
      </c>
      <c r="N110" s="61" t="s">
        <v>367</v>
      </c>
      <c r="O110" s="59" t="s">
        <v>418</v>
      </c>
      <c r="P110" s="59" t="s">
        <v>417</v>
      </c>
      <c r="Q110" s="63">
        <v>0.03</v>
      </c>
      <c r="R110" s="63">
        <v>2.4552</v>
      </c>
      <c r="S110" s="63">
        <v>26.393400000000003</v>
      </c>
      <c r="T110" s="63">
        <v>0</v>
      </c>
      <c r="U110" s="63">
        <v>0</v>
      </c>
      <c r="V110" s="63">
        <v>1.8414000000000001</v>
      </c>
      <c r="W110" s="63">
        <f t="shared" si="9"/>
        <v>30.690000000000005</v>
      </c>
      <c r="X110" s="8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>
        <v>0.03</v>
      </c>
      <c r="BL110" s="6"/>
      <c r="BM110" s="6">
        <f>BK110*930</f>
        <v>27.9</v>
      </c>
      <c r="BN110" s="6"/>
      <c r="BO110" s="6"/>
      <c r="BP110" s="6"/>
      <c r="BQ110" s="6"/>
      <c r="BR110" s="6"/>
      <c r="BS110" s="6"/>
      <c r="BT110" s="6"/>
      <c r="BU110" s="6"/>
      <c r="BV110" s="6"/>
      <c r="BW110" s="32">
        <f t="shared" si="7"/>
        <v>27.9</v>
      </c>
      <c r="BX110" s="11">
        <v>41902</v>
      </c>
      <c r="BY110" s="6"/>
      <c r="BZ110" s="7"/>
      <c r="CC110" s="38"/>
      <c r="CD110" s="38"/>
      <c r="CE110" s="36"/>
      <c r="CF110" s="36"/>
      <c r="CG110" s="36"/>
    </row>
    <row r="111" spans="1:85" s="4" customFormat="1" ht="81" hidden="1" customHeight="1" x14ac:dyDescent="0.25">
      <c r="A111" s="57" t="s">
        <v>77</v>
      </c>
      <c r="B111" s="29" t="s">
        <v>133</v>
      </c>
      <c r="C111" s="30">
        <v>466.1</v>
      </c>
      <c r="D111" s="58" t="s">
        <v>189</v>
      </c>
      <c r="E111" s="58" t="s">
        <v>193</v>
      </c>
      <c r="F111" s="29" t="s">
        <v>246</v>
      </c>
      <c r="G111" s="25" t="s">
        <v>377</v>
      </c>
      <c r="H111" s="25" t="s">
        <v>293</v>
      </c>
      <c r="I111" s="25"/>
      <c r="J111" s="59">
        <v>2549</v>
      </c>
      <c r="K111" s="58" t="s">
        <v>496</v>
      </c>
      <c r="L111" s="60">
        <v>2014</v>
      </c>
      <c r="M111" s="60">
        <v>2014</v>
      </c>
      <c r="N111" s="61" t="s">
        <v>427</v>
      </c>
      <c r="O111" s="59" t="s">
        <v>418</v>
      </c>
      <c r="P111" s="59" t="s">
        <v>417</v>
      </c>
      <c r="Q111" s="62">
        <v>0.25</v>
      </c>
      <c r="R111" s="63">
        <v>2.9832000000000001</v>
      </c>
      <c r="S111" s="63">
        <v>32.815200000000004</v>
      </c>
      <c r="T111" s="63">
        <v>0</v>
      </c>
      <c r="U111" s="63">
        <v>0</v>
      </c>
      <c r="V111" s="63">
        <v>1.4916</v>
      </c>
      <c r="W111" s="63">
        <f t="shared" si="9"/>
        <v>37.29</v>
      </c>
      <c r="X111" s="19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32"/>
      <c r="BX111" s="11"/>
      <c r="BY111" s="6"/>
      <c r="BZ111" s="7"/>
      <c r="CC111" s="38"/>
      <c r="CD111" s="38"/>
      <c r="CE111" s="36"/>
      <c r="CF111" s="36"/>
      <c r="CG111" s="36"/>
    </row>
    <row r="112" spans="1:85" s="4" customFormat="1" ht="81" hidden="1" customHeight="1" x14ac:dyDescent="0.25">
      <c r="A112" s="13" t="s">
        <v>77</v>
      </c>
      <c r="B112" s="29" t="s">
        <v>133</v>
      </c>
      <c r="C112" s="30">
        <v>466.1</v>
      </c>
      <c r="D112" s="14" t="s">
        <v>189</v>
      </c>
      <c r="E112" s="14" t="s">
        <v>193</v>
      </c>
      <c r="F112" s="29" t="s">
        <v>246</v>
      </c>
      <c r="G112" s="25" t="s">
        <v>377</v>
      </c>
      <c r="H112" s="25" t="s">
        <v>293</v>
      </c>
      <c r="I112" s="25"/>
      <c r="J112" s="8">
        <v>2549</v>
      </c>
      <c r="K112" s="14" t="s">
        <v>496</v>
      </c>
      <c r="L112" s="22">
        <v>2014</v>
      </c>
      <c r="M112" s="22">
        <v>2014</v>
      </c>
      <c r="N112" s="52" t="s">
        <v>368</v>
      </c>
      <c r="O112" s="8" t="s">
        <v>418</v>
      </c>
      <c r="P112" s="8" t="s">
        <v>417</v>
      </c>
      <c r="Q112" s="56">
        <v>0.25</v>
      </c>
      <c r="R112" s="53">
        <v>26.743199999999998</v>
      </c>
      <c r="S112" s="53">
        <v>245.26039999999998</v>
      </c>
      <c r="T112" s="53">
        <v>0</v>
      </c>
      <c r="U112" s="53">
        <v>42.229000000000006</v>
      </c>
      <c r="V112" s="53">
        <v>20.057400000000001</v>
      </c>
      <c r="W112" s="53">
        <f t="shared" si="9"/>
        <v>334.28999999999996</v>
      </c>
      <c r="X112" s="19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32"/>
      <c r="BX112" s="11"/>
      <c r="BY112" s="6"/>
      <c r="BZ112" s="7"/>
      <c r="CC112" s="38"/>
      <c r="CD112" s="38"/>
      <c r="CE112" s="36"/>
      <c r="CF112" s="36"/>
      <c r="CG112" s="36"/>
    </row>
    <row r="113" spans="1:85" s="4" customFormat="1" ht="118.5" hidden="1" customHeight="1" x14ac:dyDescent="0.25">
      <c r="A113" s="47" t="s">
        <v>407</v>
      </c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9"/>
      <c r="O113" s="49"/>
      <c r="P113" s="49"/>
      <c r="Q113" s="33"/>
      <c r="R113" s="34">
        <f t="shared" ref="R113:W113" si="11">SUM(R3:R112)</f>
        <v>1182.6047839999999</v>
      </c>
      <c r="S113" s="34">
        <f t="shared" si="11"/>
        <v>11888.659368000001</v>
      </c>
      <c r="T113" s="34">
        <f t="shared" si="11"/>
        <v>76.079200000000014</v>
      </c>
      <c r="U113" s="34">
        <f t="shared" si="11"/>
        <v>3151.4589999999985</v>
      </c>
      <c r="V113" s="34">
        <f t="shared" si="11"/>
        <v>830.37064800000007</v>
      </c>
      <c r="W113" s="34">
        <f t="shared" si="11"/>
        <v>17129.17300000001</v>
      </c>
      <c r="X113" s="8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32">
        <f>SUM(BW3:BW112)</f>
        <v>8323.5</v>
      </c>
      <c r="BX113" s="11"/>
      <c r="BY113" s="6"/>
      <c r="BZ113" s="7"/>
    </row>
    <row r="114" spans="1:85" s="4" customFormat="1" ht="81" customHeight="1" x14ac:dyDescent="0.25">
      <c r="A114" s="68" t="s">
        <v>45</v>
      </c>
      <c r="B114" s="29" t="s">
        <v>101</v>
      </c>
      <c r="C114" s="30">
        <v>466.1</v>
      </c>
      <c r="D114" s="58" t="s">
        <v>157</v>
      </c>
      <c r="E114" s="58" t="s">
        <v>14</v>
      </c>
      <c r="F114" s="29" t="s">
        <v>215</v>
      </c>
      <c r="G114" s="25" t="s">
        <v>247</v>
      </c>
      <c r="H114" s="25" t="s">
        <v>283</v>
      </c>
      <c r="I114" s="25"/>
      <c r="J114" s="59">
        <v>2549</v>
      </c>
      <c r="K114" s="58" t="s">
        <v>465</v>
      </c>
      <c r="L114" s="60">
        <v>2014</v>
      </c>
      <c r="M114" s="60">
        <v>2014</v>
      </c>
      <c r="N114" s="61" t="s">
        <v>369</v>
      </c>
      <c r="O114" s="59" t="s">
        <v>418</v>
      </c>
      <c r="P114" s="59" t="s">
        <v>421</v>
      </c>
      <c r="Q114" s="64">
        <v>1.08</v>
      </c>
      <c r="R114" s="64">
        <v>12.887424000000001</v>
      </c>
      <c r="S114" s="64">
        <v>146.59444800000003</v>
      </c>
      <c r="T114" s="64">
        <v>0</v>
      </c>
      <c r="U114" s="64">
        <v>0</v>
      </c>
      <c r="V114" s="64">
        <v>1.6109280000000001</v>
      </c>
      <c r="W114" s="53">
        <f t="shared" ref="W114:W115" si="12">R114+S114+T114+U114+V114</f>
        <v>161.09280000000004</v>
      </c>
      <c r="X114" s="8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>
        <v>1.08</v>
      </c>
      <c r="BR114" s="6"/>
      <c r="BS114" s="6"/>
      <c r="BT114" s="6"/>
      <c r="BU114" s="6"/>
      <c r="BV114" s="6">
        <f>BQ114*135.6</f>
        <v>146.44800000000001</v>
      </c>
      <c r="BW114" s="32">
        <f>AB114+AE114+AH114+AK114+AN114+AQ114+AX114+AZ114+BH114+BJ114+BM114+BP114+BV114</f>
        <v>146.44800000000001</v>
      </c>
      <c r="BX114" s="11">
        <v>41965</v>
      </c>
      <c r="BY114" s="6"/>
      <c r="BZ114" s="7"/>
      <c r="CC114" s="38"/>
      <c r="CD114" s="38"/>
      <c r="CE114" s="36"/>
      <c r="CF114" s="36"/>
      <c r="CG114" s="36"/>
    </row>
    <row r="115" spans="1:85" s="4" customFormat="1" ht="81" customHeight="1" x14ac:dyDescent="0.25">
      <c r="A115" s="68" t="s">
        <v>69</v>
      </c>
      <c r="B115" s="29" t="s">
        <v>125</v>
      </c>
      <c r="C115" s="30">
        <v>466.1</v>
      </c>
      <c r="D115" s="58" t="s">
        <v>181</v>
      </c>
      <c r="E115" s="58" t="s">
        <v>14</v>
      </c>
      <c r="F115" s="29" t="s">
        <v>238</v>
      </c>
      <c r="G115" s="25" t="s">
        <v>247</v>
      </c>
      <c r="H115" s="25" t="s">
        <v>289</v>
      </c>
      <c r="I115" s="25"/>
      <c r="J115" s="59">
        <v>2549</v>
      </c>
      <c r="K115" s="58" t="s">
        <v>489</v>
      </c>
      <c r="L115" s="60">
        <v>2014</v>
      </c>
      <c r="M115" s="60">
        <v>2014</v>
      </c>
      <c r="N115" s="61" t="s">
        <v>369</v>
      </c>
      <c r="O115" s="59" t="s">
        <v>418</v>
      </c>
      <c r="P115" s="59" t="s">
        <v>421</v>
      </c>
      <c r="Q115" s="64">
        <v>0.12</v>
      </c>
      <c r="R115" s="64">
        <v>1.4319359999999999</v>
      </c>
      <c r="S115" s="64">
        <v>16.288271999999999</v>
      </c>
      <c r="T115" s="64">
        <v>0</v>
      </c>
      <c r="U115" s="64">
        <v>0</v>
      </c>
      <c r="V115" s="64">
        <v>0.17899199999999998</v>
      </c>
      <c r="W115" s="53">
        <f t="shared" si="12"/>
        <v>17.8992</v>
      </c>
      <c r="X115" s="8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>
        <v>0.12</v>
      </c>
      <c r="BR115" s="6"/>
      <c r="BS115" s="6"/>
      <c r="BT115" s="6"/>
      <c r="BU115" s="6"/>
      <c r="BV115" s="6">
        <f>BQ115*135.6</f>
        <v>16.271999999999998</v>
      </c>
      <c r="BW115" s="32">
        <f>AB115+AE115+AH115+AK115+AN115+AQ115+AX115+AZ115+BH115+BJ115+BM115+BP115+BV115</f>
        <v>16.271999999999998</v>
      </c>
      <c r="BX115" s="11">
        <v>41976</v>
      </c>
      <c r="BY115" s="6"/>
      <c r="BZ115" s="7"/>
      <c r="CC115" s="38"/>
      <c r="CD115" s="38"/>
      <c r="CE115" s="36"/>
      <c r="CF115" s="36"/>
      <c r="CG115" s="36"/>
    </row>
  </sheetData>
  <autoFilter ref="A2:BY113">
    <filterColumn colId="0">
      <colorFilter dxfId="0"/>
    </filterColumn>
  </autoFilter>
  <mergeCells count="4">
    <mergeCell ref="AY27:AY31"/>
    <mergeCell ref="BA27:BA31"/>
    <mergeCell ref="BK27:BK30"/>
    <mergeCell ref="BY27:BY31"/>
  </mergeCells>
  <pageMargins left="0" right="0" top="0" bottom="0" header="0" footer="0"/>
  <pageSetup paperSize="9" scale="3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03"/>
  <sheetViews>
    <sheetView workbookViewId="0">
      <selection activeCell="Q8" sqref="Q8"/>
    </sheetView>
  </sheetViews>
  <sheetFormatPr defaultRowHeight="15" x14ac:dyDescent="0.25"/>
  <cols>
    <col min="3" max="3" width="26.85546875" customWidth="1"/>
    <col min="6" max="6" width="20.85546875" customWidth="1"/>
  </cols>
  <sheetData>
    <row r="3" spans="3:6" x14ac:dyDescent="0.25">
      <c r="C3" s="46">
        <v>40897048</v>
      </c>
      <c r="D3">
        <v>0</v>
      </c>
      <c r="E3">
        <v>0</v>
      </c>
      <c r="F3" s="44" t="str">
        <f>CONCATENATE(D3,E3,C3)</f>
        <v>0040897048</v>
      </c>
    </row>
    <row r="4" spans="3:6" x14ac:dyDescent="0.25">
      <c r="C4" s="46">
        <v>40897072</v>
      </c>
      <c r="D4" s="45">
        <v>0</v>
      </c>
      <c r="E4" s="45">
        <v>0</v>
      </c>
      <c r="F4" s="44" t="str">
        <f t="shared" ref="F4:F67" si="0">CONCATENATE(D4,E4,C4)</f>
        <v>0040897072</v>
      </c>
    </row>
    <row r="5" spans="3:6" x14ac:dyDescent="0.25">
      <c r="C5" s="46">
        <v>40887351</v>
      </c>
      <c r="D5" s="45">
        <v>0</v>
      </c>
      <c r="E5" s="45">
        <v>0</v>
      </c>
      <c r="F5" s="44" t="str">
        <f t="shared" si="0"/>
        <v>0040887351</v>
      </c>
    </row>
    <row r="6" spans="3:6" x14ac:dyDescent="0.25">
      <c r="C6" s="46">
        <v>40891691</v>
      </c>
      <c r="D6" s="45">
        <v>0</v>
      </c>
      <c r="E6" s="45">
        <v>0</v>
      </c>
      <c r="F6" s="44" t="str">
        <f t="shared" si="0"/>
        <v>0040891691</v>
      </c>
    </row>
    <row r="7" spans="3:6" x14ac:dyDescent="0.25">
      <c r="C7" s="46">
        <v>40899689</v>
      </c>
      <c r="D7" s="45">
        <v>0</v>
      </c>
      <c r="E7" s="45">
        <v>0</v>
      </c>
      <c r="F7" s="44" t="str">
        <f t="shared" si="0"/>
        <v>0040899689</v>
      </c>
    </row>
    <row r="8" spans="3:6" x14ac:dyDescent="0.25">
      <c r="C8" s="46">
        <v>40901492</v>
      </c>
      <c r="D8" s="45">
        <v>0</v>
      </c>
      <c r="E8" s="45">
        <v>0</v>
      </c>
      <c r="F8" s="44" t="str">
        <f t="shared" si="0"/>
        <v>0040901492</v>
      </c>
    </row>
    <row r="9" spans="3:6" x14ac:dyDescent="0.25">
      <c r="C9" s="46">
        <v>40901546</v>
      </c>
      <c r="D9" s="45">
        <v>0</v>
      </c>
      <c r="E9" s="45">
        <v>0</v>
      </c>
      <c r="F9" s="44" t="str">
        <f t="shared" si="0"/>
        <v>0040901546</v>
      </c>
    </row>
    <row r="10" spans="3:6" x14ac:dyDescent="0.25">
      <c r="C10" s="46">
        <v>40901584</v>
      </c>
      <c r="D10" s="45">
        <v>0</v>
      </c>
      <c r="E10" s="45">
        <v>0</v>
      </c>
      <c r="F10" s="44" t="str">
        <f t="shared" si="0"/>
        <v>0040901584</v>
      </c>
    </row>
    <row r="11" spans="3:6" x14ac:dyDescent="0.25">
      <c r="C11" s="46">
        <v>40903481</v>
      </c>
      <c r="D11" s="45">
        <v>0</v>
      </c>
      <c r="E11" s="45">
        <v>0</v>
      </c>
      <c r="F11" s="44" t="str">
        <f t="shared" si="0"/>
        <v>0040903481</v>
      </c>
    </row>
    <row r="12" spans="3:6" x14ac:dyDescent="0.25">
      <c r="C12" s="46">
        <v>40903493</v>
      </c>
      <c r="D12" s="45">
        <v>0</v>
      </c>
      <c r="E12" s="45">
        <v>0</v>
      </c>
      <c r="F12" s="44" t="str">
        <f t="shared" si="0"/>
        <v>0040903493</v>
      </c>
    </row>
    <row r="13" spans="3:6" x14ac:dyDescent="0.25">
      <c r="C13" s="46">
        <v>40903552</v>
      </c>
      <c r="D13" s="45">
        <v>0</v>
      </c>
      <c r="E13" s="45">
        <v>0</v>
      </c>
      <c r="F13" s="44" t="str">
        <f t="shared" si="0"/>
        <v>0040903552</v>
      </c>
    </row>
    <row r="14" spans="3:6" x14ac:dyDescent="0.25">
      <c r="C14" s="46">
        <v>40903517</v>
      </c>
      <c r="D14" s="45">
        <v>0</v>
      </c>
      <c r="E14" s="45">
        <v>0</v>
      </c>
      <c r="F14" s="44" t="str">
        <f t="shared" si="0"/>
        <v>0040903517</v>
      </c>
    </row>
    <row r="15" spans="3:6" x14ac:dyDescent="0.25">
      <c r="C15" s="46">
        <v>40909303</v>
      </c>
      <c r="D15" s="45">
        <v>0</v>
      </c>
      <c r="E15" s="45">
        <v>0</v>
      </c>
      <c r="F15" s="44" t="str">
        <f t="shared" si="0"/>
        <v>0040909303</v>
      </c>
    </row>
    <row r="16" spans="3:6" x14ac:dyDescent="0.25">
      <c r="C16" s="46">
        <v>40909303</v>
      </c>
      <c r="D16" s="45">
        <v>0</v>
      </c>
      <c r="E16" s="45">
        <v>0</v>
      </c>
      <c r="F16" s="44" t="str">
        <f t="shared" si="0"/>
        <v>0040909303</v>
      </c>
    </row>
    <row r="17" spans="3:6" x14ac:dyDescent="0.25">
      <c r="C17" s="46">
        <v>40909303</v>
      </c>
      <c r="D17" s="45">
        <v>0</v>
      </c>
      <c r="E17" s="45">
        <v>0</v>
      </c>
      <c r="F17" s="44" t="str">
        <f t="shared" si="0"/>
        <v>0040909303</v>
      </c>
    </row>
    <row r="18" spans="3:6" x14ac:dyDescent="0.25">
      <c r="C18" s="46">
        <v>40909303</v>
      </c>
      <c r="D18" s="45">
        <v>0</v>
      </c>
      <c r="E18" s="45">
        <v>0</v>
      </c>
      <c r="F18" s="44" t="str">
        <f t="shared" si="0"/>
        <v>0040909303</v>
      </c>
    </row>
    <row r="19" spans="3:6" x14ac:dyDescent="0.25">
      <c r="C19" s="46">
        <v>40909303</v>
      </c>
      <c r="D19" s="45">
        <v>0</v>
      </c>
      <c r="E19" s="45">
        <v>0</v>
      </c>
      <c r="F19" s="44" t="str">
        <f t="shared" si="0"/>
        <v>0040909303</v>
      </c>
    </row>
    <row r="20" spans="3:6" x14ac:dyDescent="0.25">
      <c r="C20" s="46">
        <v>40893208</v>
      </c>
      <c r="D20" s="45">
        <v>0</v>
      </c>
      <c r="E20" s="45">
        <v>0</v>
      </c>
      <c r="F20" s="44" t="str">
        <f t="shared" si="0"/>
        <v>0040893208</v>
      </c>
    </row>
    <row r="21" spans="3:6" x14ac:dyDescent="0.25">
      <c r="C21" s="46">
        <v>40902625</v>
      </c>
      <c r="D21" s="45">
        <v>0</v>
      </c>
      <c r="E21" s="45">
        <v>0</v>
      </c>
      <c r="F21" s="44" t="str">
        <f t="shared" si="0"/>
        <v>0040902625</v>
      </c>
    </row>
    <row r="22" spans="3:6" x14ac:dyDescent="0.25">
      <c r="C22" s="46">
        <v>40900549</v>
      </c>
      <c r="D22" s="45">
        <v>0</v>
      </c>
      <c r="E22" s="45">
        <v>0</v>
      </c>
      <c r="F22" s="44" t="str">
        <f t="shared" si="0"/>
        <v>0040900549</v>
      </c>
    </row>
    <row r="23" spans="3:6" x14ac:dyDescent="0.25">
      <c r="C23" s="46">
        <v>40900643</v>
      </c>
      <c r="D23" s="45">
        <v>0</v>
      </c>
      <c r="E23" s="45">
        <v>0</v>
      </c>
      <c r="F23" s="44" t="str">
        <f t="shared" si="0"/>
        <v>0040900643</v>
      </c>
    </row>
    <row r="24" spans="3:6" x14ac:dyDescent="0.25">
      <c r="C24" s="46">
        <v>40870793</v>
      </c>
      <c r="D24" s="45">
        <v>0</v>
      </c>
      <c r="E24" s="45">
        <v>0</v>
      </c>
      <c r="F24" s="44" t="str">
        <f t="shared" si="0"/>
        <v>0040870793</v>
      </c>
    </row>
    <row r="25" spans="3:6" x14ac:dyDescent="0.25">
      <c r="C25" s="46">
        <v>40890629</v>
      </c>
      <c r="D25" s="45">
        <v>0</v>
      </c>
      <c r="E25" s="45">
        <v>0</v>
      </c>
      <c r="F25" s="44" t="str">
        <f t="shared" si="0"/>
        <v>0040890629</v>
      </c>
    </row>
    <row r="26" spans="3:6" x14ac:dyDescent="0.25">
      <c r="C26" s="46">
        <v>40881682</v>
      </c>
      <c r="D26" s="45">
        <v>0</v>
      </c>
      <c r="E26" s="45">
        <v>0</v>
      </c>
      <c r="F26" s="44" t="str">
        <f t="shared" si="0"/>
        <v>0040881682</v>
      </c>
    </row>
    <row r="27" spans="3:6" x14ac:dyDescent="0.25">
      <c r="C27" s="46">
        <v>40885132</v>
      </c>
      <c r="D27" s="45">
        <v>0</v>
      </c>
      <c r="E27" s="45">
        <v>0</v>
      </c>
      <c r="F27" s="44" t="str">
        <f t="shared" si="0"/>
        <v>0040885132</v>
      </c>
    </row>
    <row r="28" spans="3:6" x14ac:dyDescent="0.25">
      <c r="C28" s="46">
        <v>40885132</v>
      </c>
      <c r="D28" s="45">
        <v>0</v>
      </c>
      <c r="E28" s="45">
        <v>0</v>
      </c>
      <c r="F28" s="44" t="str">
        <f t="shared" si="0"/>
        <v>0040885132</v>
      </c>
    </row>
    <row r="29" spans="3:6" x14ac:dyDescent="0.25">
      <c r="C29" s="46">
        <v>40885132</v>
      </c>
      <c r="D29" s="45">
        <v>0</v>
      </c>
      <c r="E29" s="45">
        <v>0</v>
      </c>
      <c r="F29" s="44" t="str">
        <f t="shared" si="0"/>
        <v>0040885132</v>
      </c>
    </row>
    <row r="30" spans="3:6" x14ac:dyDescent="0.25">
      <c r="C30" s="46">
        <v>40885132</v>
      </c>
      <c r="D30" s="45">
        <v>0</v>
      </c>
      <c r="E30" s="45">
        <v>0</v>
      </c>
      <c r="F30" s="44" t="str">
        <f t="shared" si="0"/>
        <v>0040885132</v>
      </c>
    </row>
    <row r="31" spans="3:6" x14ac:dyDescent="0.25">
      <c r="C31" s="46">
        <v>40885132</v>
      </c>
      <c r="D31" s="45">
        <v>0</v>
      </c>
      <c r="E31" s="45">
        <v>0</v>
      </c>
      <c r="F31" s="44" t="str">
        <f t="shared" si="0"/>
        <v>0040885132</v>
      </c>
    </row>
    <row r="32" spans="3:6" x14ac:dyDescent="0.25">
      <c r="C32" s="46">
        <v>40885132</v>
      </c>
      <c r="D32" s="45">
        <v>0</v>
      </c>
      <c r="E32" s="45">
        <v>0</v>
      </c>
      <c r="F32" s="44" t="str">
        <f t="shared" si="0"/>
        <v>0040885132</v>
      </c>
    </row>
    <row r="33" spans="3:6" x14ac:dyDescent="0.25">
      <c r="C33" s="46">
        <v>40888803</v>
      </c>
      <c r="D33" s="45">
        <v>0</v>
      </c>
      <c r="E33" s="45">
        <v>0</v>
      </c>
      <c r="F33" s="44" t="str">
        <f t="shared" si="0"/>
        <v>0040888803</v>
      </c>
    </row>
    <row r="34" spans="3:6" x14ac:dyDescent="0.25">
      <c r="C34" s="46">
        <v>40890117</v>
      </c>
      <c r="D34" s="45">
        <v>0</v>
      </c>
      <c r="E34" s="45">
        <v>0</v>
      </c>
      <c r="F34" s="44" t="str">
        <f t="shared" si="0"/>
        <v>0040890117</v>
      </c>
    </row>
    <row r="35" spans="3:6" x14ac:dyDescent="0.25">
      <c r="C35" s="46">
        <v>40892679</v>
      </c>
      <c r="D35" s="45">
        <v>0</v>
      </c>
      <c r="E35" s="45">
        <v>0</v>
      </c>
      <c r="F35" s="44" t="str">
        <f t="shared" si="0"/>
        <v>0040892679</v>
      </c>
    </row>
    <row r="36" spans="3:6" x14ac:dyDescent="0.25">
      <c r="C36" s="46">
        <v>40892695</v>
      </c>
      <c r="D36" s="45">
        <v>0</v>
      </c>
      <c r="E36" s="45">
        <v>0</v>
      </c>
      <c r="F36" s="44" t="str">
        <f t="shared" si="0"/>
        <v>0040892695</v>
      </c>
    </row>
    <row r="37" spans="3:6" x14ac:dyDescent="0.25">
      <c r="C37" s="46">
        <v>40893165</v>
      </c>
      <c r="D37" s="45">
        <v>0</v>
      </c>
      <c r="E37" s="45">
        <v>0</v>
      </c>
      <c r="F37" s="44" t="str">
        <f t="shared" si="0"/>
        <v>0040893165</v>
      </c>
    </row>
    <row r="38" spans="3:6" x14ac:dyDescent="0.25">
      <c r="C38" s="46">
        <v>40906520</v>
      </c>
      <c r="D38" s="45">
        <v>0</v>
      </c>
      <c r="E38" s="45">
        <v>0</v>
      </c>
      <c r="F38" s="44" t="str">
        <f t="shared" si="0"/>
        <v>0040906520</v>
      </c>
    </row>
    <row r="39" spans="3:6" x14ac:dyDescent="0.25">
      <c r="C39" s="46">
        <v>40893789</v>
      </c>
      <c r="D39" s="45">
        <v>0</v>
      </c>
      <c r="E39" s="45">
        <v>0</v>
      </c>
      <c r="F39" s="44" t="str">
        <f t="shared" si="0"/>
        <v>0040893789</v>
      </c>
    </row>
    <row r="40" spans="3:6" x14ac:dyDescent="0.25">
      <c r="C40" s="46">
        <v>40893789</v>
      </c>
      <c r="D40" s="45">
        <v>0</v>
      </c>
      <c r="E40" s="45">
        <v>0</v>
      </c>
      <c r="F40" s="44" t="str">
        <f t="shared" si="0"/>
        <v>0040893789</v>
      </c>
    </row>
    <row r="41" spans="3:6" x14ac:dyDescent="0.25">
      <c r="C41" s="46">
        <v>40896163</v>
      </c>
      <c r="D41" s="45">
        <v>0</v>
      </c>
      <c r="E41" s="45">
        <v>0</v>
      </c>
      <c r="F41" s="44" t="str">
        <f t="shared" si="0"/>
        <v>0040896163</v>
      </c>
    </row>
    <row r="42" spans="3:6" x14ac:dyDescent="0.25">
      <c r="C42" s="46">
        <v>40896424</v>
      </c>
      <c r="D42" s="45">
        <v>0</v>
      </c>
      <c r="E42" s="45">
        <v>0</v>
      </c>
      <c r="F42" s="44" t="str">
        <f t="shared" si="0"/>
        <v>0040896424</v>
      </c>
    </row>
    <row r="43" spans="3:6" x14ac:dyDescent="0.25">
      <c r="C43" s="46">
        <v>40896317</v>
      </c>
      <c r="D43" s="45">
        <v>0</v>
      </c>
      <c r="E43" s="45">
        <v>0</v>
      </c>
      <c r="F43" s="44" t="str">
        <f t="shared" si="0"/>
        <v>0040896317</v>
      </c>
    </row>
    <row r="44" spans="3:6" x14ac:dyDescent="0.25">
      <c r="C44" s="46">
        <v>40896748</v>
      </c>
      <c r="D44" s="45">
        <v>0</v>
      </c>
      <c r="E44" s="45">
        <v>0</v>
      </c>
      <c r="F44" s="44" t="str">
        <f t="shared" si="0"/>
        <v>0040896748</v>
      </c>
    </row>
    <row r="45" spans="3:6" x14ac:dyDescent="0.25">
      <c r="C45" s="46">
        <v>40897149</v>
      </c>
      <c r="D45" s="45">
        <v>0</v>
      </c>
      <c r="E45" s="45">
        <v>0</v>
      </c>
      <c r="F45" s="44" t="str">
        <f t="shared" si="0"/>
        <v>0040897149</v>
      </c>
    </row>
    <row r="46" spans="3:6" x14ac:dyDescent="0.25">
      <c r="C46" s="46">
        <v>40897220</v>
      </c>
      <c r="D46" s="45">
        <v>0</v>
      </c>
      <c r="E46" s="45">
        <v>0</v>
      </c>
      <c r="F46" s="44" t="str">
        <f t="shared" si="0"/>
        <v>0040897220</v>
      </c>
    </row>
    <row r="47" spans="3:6" x14ac:dyDescent="0.25">
      <c r="C47" s="46">
        <v>40897220</v>
      </c>
      <c r="D47" s="45">
        <v>0</v>
      </c>
      <c r="E47" s="45">
        <v>0</v>
      </c>
      <c r="F47" s="44" t="str">
        <f t="shared" si="0"/>
        <v>0040897220</v>
      </c>
    </row>
    <row r="48" spans="3:6" x14ac:dyDescent="0.25">
      <c r="C48" s="46">
        <v>40899334</v>
      </c>
      <c r="D48" s="45">
        <v>0</v>
      </c>
      <c r="E48" s="45">
        <v>0</v>
      </c>
      <c r="F48" s="44" t="str">
        <f t="shared" si="0"/>
        <v>0040899334</v>
      </c>
    </row>
    <row r="49" spans="3:6" x14ac:dyDescent="0.25">
      <c r="C49" s="46">
        <v>40907859</v>
      </c>
      <c r="D49" s="45">
        <v>0</v>
      </c>
      <c r="E49" s="45">
        <v>0</v>
      </c>
      <c r="F49" s="44" t="str">
        <f t="shared" si="0"/>
        <v>0040907859</v>
      </c>
    </row>
    <row r="50" spans="3:6" x14ac:dyDescent="0.25">
      <c r="C50" s="46">
        <v>40907859</v>
      </c>
      <c r="D50" s="45">
        <v>0</v>
      </c>
      <c r="E50" s="45">
        <v>0</v>
      </c>
      <c r="F50" s="44" t="str">
        <f t="shared" si="0"/>
        <v>0040907859</v>
      </c>
    </row>
    <row r="51" spans="3:6" x14ac:dyDescent="0.25">
      <c r="C51" s="46">
        <v>40907859</v>
      </c>
      <c r="D51" s="45">
        <v>0</v>
      </c>
      <c r="E51" s="45">
        <v>0</v>
      </c>
      <c r="F51" s="44" t="str">
        <f t="shared" si="0"/>
        <v>0040907859</v>
      </c>
    </row>
    <row r="52" spans="3:6" x14ac:dyDescent="0.25">
      <c r="C52" s="46">
        <v>40907859</v>
      </c>
      <c r="D52" s="45">
        <v>0</v>
      </c>
      <c r="E52" s="45">
        <v>0</v>
      </c>
      <c r="F52" s="44" t="str">
        <f t="shared" si="0"/>
        <v>0040907859</v>
      </c>
    </row>
    <row r="53" spans="3:6" x14ac:dyDescent="0.25">
      <c r="C53" s="46">
        <v>40899370</v>
      </c>
      <c r="D53" s="45">
        <v>0</v>
      </c>
      <c r="E53" s="45">
        <v>0</v>
      </c>
      <c r="F53" s="44" t="str">
        <f t="shared" si="0"/>
        <v>0040899370</v>
      </c>
    </row>
    <row r="54" spans="3:6" x14ac:dyDescent="0.25">
      <c r="C54" s="46">
        <v>40899388</v>
      </c>
      <c r="D54" s="45">
        <v>0</v>
      </c>
      <c r="E54" s="45">
        <v>0</v>
      </c>
      <c r="F54" s="44" t="str">
        <f t="shared" si="0"/>
        <v>0040899388</v>
      </c>
    </row>
    <row r="55" spans="3:6" x14ac:dyDescent="0.25">
      <c r="C55" s="46">
        <v>40902370</v>
      </c>
      <c r="D55" s="45">
        <v>0</v>
      </c>
      <c r="E55" s="45">
        <v>0</v>
      </c>
      <c r="F55" s="44" t="str">
        <f t="shared" si="0"/>
        <v>0040902370</v>
      </c>
    </row>
    <row r="56" spans="3:6" x14ac:dyDescent="0.25">
      <c r="C56" s="46">
        <v>40902370</v>
      </c>
      <c r="D56" s="45">
        <v>0</v>
      </c>
      <c r="E56" s="45">
        <v>0</v>
      </c>
      <c r="F56" s="44" t="str">
        <f t="shared" si="0"/>
        <v>0040902370</v>
      </c>
    </row>
    <row r="57" spans="3:6" x14ac:dyDescent="0.25">
      <c r="C57" s="46">
        <v>40902370</v>
      </c>
      <c r="D57" s="45">
        <v>0</v>
      </c>
      <c r="E57" s="45">
        <v>0</v>
      </c>
      <c r="F57" s="44" t="str">
        <f t="shared" si="0"/>
        <v>0040902370</v>
      </c>
    </row>
    <row r="58" spans="3:6" x14ac:dyDescent="0.25">
      <c r="C58" s="46">
        <v>40902370</v>
      </c>
      <c r="D58" s="45">
        <v>0</v>
      </c>
      <c r="E58" s="45">
        <v>0</v>
      </c>
      <c r="F58" s="44" t="str">
        <f t="shared" si="0"/>
        <v>0040902370</v>
      </c>
    </row>
    <row r="59" spans="3:6" x14ac:dyDescent="0.25">
      <c r="C59" s="46">
        <v>40902370</v>
      </c>
      <c r="D59" s="45">
        <v>0</v>
      </c>
      <c r="E59" s="45">
        <v>0</v>
      </c>
      <c r="F59" s="44" t="str">
        <f t="shared" si="0"/>
        <v>0040902370</v>
      </c>
    </row>
    <row r="60" spans="3:6" x14ac:dyDescent="0.25">
      <c r="C60" s="46">
        <v>40899951</v>
      </c>
      <c r="D60" s="45">
        <v>0</v>
      </c>
      <c r="E60" s="45">
        <v>0</v>
      </c>
      <c r="F60" s="44" t="str">
        <f t="shared" si="0"/>
        <v>0040899951</v>
      </c>
    </row>
    <row r="61" spans="3:6" x14ac:dyDescent="0.25">
      <c r="C61" s="46">
        <v>40899951</v>
      </c>
      <c r="D61" s="45">
        <v>0</v>
      </c>
      <c r="E61" s="45">
        <v>0</v>
      </c>
      <c r="F61" s="44" t="str">
        <f t="shared" si="0"/>
        <v>0040899951</v>
      </c>
    </row>
    <row r="62" spans="3:6" x14ac:dyDescent="0.25">
      <c r="C62" s="46">
        <v>40902432</v>
      </c>
      <c r="D62" s="45">
        <v>0</v>
      </c>
      <c r="E62" s="45">
        <v>0</v>
      </c>
      <c r="F62" s="44" t="str">
        <f t="shared" si="0"/>
        <v>0040902432</v>
      </c>
    </row>
    <row r="63" spans="3:6" x14ac:dyDescent="0.25">
      <c r="C63" s="46">
        <v>40902432</v>
      </c>
      <c r="D63" s="45">
        <v>0</v>
      </c>
      <c r="E63" s="45">
        <v>0</v>
      </c>
      <c r="F63" s="44" t="str">
        <f t="shared" si="0"/>
        <v>0040902432</v>
      </c>
    </row>
    <row r="64" spans="3:6" x14ac:dyDescent="0.25">
      <c r="C64" s="46">
        <v>40902432</v>
      </c>
      <c r="D64" s="45">
        <v>0</v>
      </c>
      <c r="E64" s="45">
        <v>0</v>
      </c>
      <c r="F64" s="44" t="str">
        <f t="shared" si="0"/>
        <v>0040902432</v>
      </c>
    </row>
    <row r="65" spans="3:6" x14ac:dyDescent="0.25">
      <c r="C65" s="46">
        <v>40902432</v>
      </c>
      <c r="D65" s="45">
        <v>0</v>
      </c>
      <c r="E65" s="45">
        <v>0</v>
      </c>
      <c r="F65" s="44" t="str">
        <f t="shared" si="0"/>
        <v>0040902432</v>
      </c>
    </row>
    <row r="66" spans="3:6" x14ac:dyDescent="0.25">
      <c r="C66" s="46">
        <v>40902729</v>
      </c>
      <c r="D66" s="45">
        <v>0</v>
      </c>
      <c r="E66" s="45">
        <v>0</v>
      </c>
      <c r="F66" s="44" t="str">
        <f t="shared" si="0"/>
        <v>0040902729</v>
      </c>
    </row>
    <row r="67" spans="3:6" x14ac:dyDescent="0.25">
      <c r="C67" s="46">
        <v>40904990</v>
      </c>
      <c r="D67" s="45">
        <v>0</v>
      </c>
      <c r="E67" s="45">
        <v>0</v>
      </c>
      <c r="F67" s="44" t="str">
        <f t="shared" si="0"/>
        <v>0040904990</v>
      </c>
    </row>
    <row r="68" spans="3:6" x14ac:dyDescent="0.25">
      <c r="C68" s="46">
        <v>40904990</v>
      </c>
      <c r="D68" s="45">
        <v>0</v>
      </c>
      <c r="E68" s="45">
        <v>0</v>
      </c>
      <c r="F68" s="44" t="str">
        <f t="shared" ref="F68:F103" si="1">CONCATENATE(D68,E68,C68)</f>
        <v>0040904990</v>
      </c>
    </row>
    <row r="69" spans="3:6" x14ac:dyDescent="0.25">
      <c r="C69" s="46">
        <v>40904990</v>
      </c>
      <c r="D69" s="45">
        <v>0</v>
      </c>
      <c r="E69" s="45">
        <v>0</v>
      </c>
      <c r="F69" s="44" t="str">
        <f t="shared" si="1"/>
        <v>0040904990</v>
      </c>
    </row>
    <row r="70" spans="3:6" x14ac:dyDescent="0.25">
      <c r="C70" s="46">
        <v>40904990</v>
      </c>
      <c r="D70" s="45">
        <v>0</v>
      </c>
      <c r="E70" s="45">
        <v>0</v>
      </c>
      <c r="F70" s="44" t="str">
        <f t="shared" si="1"/>
        <v>0040904990</v>
      </c>
    </row>
    <row r="71" spans="3:6" x14ac:dyDescent="0.25">
      <c r="C71" s="46">
        <v>40904990</v>
      </c>
      <c r="D71" s="45">
        <v>0</v>
      </c>
      <c r="E71" s="45">
        <v>0</v>
      </c>
      <c r="F71" s="44" t="str">
        <f t="shared" si="1"/>
        <v>0040904990</v>
      </c>
    </row>
    <row r="72" spans="3:6" x14ac:dyDescent="0.25">
      <c r="C72" s="46">
        <v>40904990</v>
      </c>
      <c r="D72" s="45">
        <v>0</v>
      </c>
      <c r="E72" s="45">
        <v>0</v>
      </c>
      <c r="F72" s="44" t="str">
        <f t="shared" si="1"/>
        <v>0040904990</v>
      </c>
    </row>
    <row r="73" spans="3:6" x14ac:dyDescent="0.25">
      <c r="C73" s="46">
        <v>40902740</v>
      </c>
      <c r="D73" s="45">
        <v>0</v>
      </c>
      <c r="E73" s="45">
        <v>0</v>
      </c>
      <c r="F73" s="44" t="str">
        <f t="shared" si="1"/>
        <v>0040902740</v>
      </c>
    </row>
    <row r="74" spans="3:6" x14ac:dyDescent="0.25">
      <c r="C74" s="46">
        <v>40904651</v>
      </c>
      <c r="D74" s="45">
        <v>0</v>
      </c>
      <c r="E74" s="45">
        <v>0</v>
      </c>
      <c r="F74" s="44" t="str">
        <f t="shared" si="1"/>
        <v>0040904651</v>
      </c>
    </row>
    <row r="75" spans="3:6" x14ac:dyDescent="0.25">
      <c r="C75" s="46">
        <v>40906480</v>
      </c>
      <c r="D75" s="45">
        <v>0</v>
      </c>
      <c r="E75" s="45">
        <v>0</v>
      </c>
      <c r="F75" s="44" t="str">
        <f t="shared" si="1"/>
        <v>0040906480</v>
      </c>
    </row>
    <row r="76" spans="3:6" x14ac:dyDescent="0.25">
      <c r="C76" s="46">
        <v>40906480</v>
      </c>
      <c r="D76" s="45">
        <v>0</v>
      </c>
      <c r="E76" s="45">
        <v>0</v>
      </c>
      <c r="F76" s="44" t="str">
        <f t="shared" si="1"/>
        <v>0040906480</v>
      </c>
    </row>
    <row r="77" spans="3:6" x14ac:dyDescent="0.25">
      <c r="C77" s="46">
        <v>40906480</v>
      </c>
      <c r="D77" s="45">
        <v>0</v>
      </c>
      <c r="E77" s="45">
        <v>0</v>
      </c>
      <c r="F77" s="44" t="str">
        <f t="shared" si="1"/>
        <v>0040906480</v>
      </c>
    </row>
    <row r="78" spans="3:6" x14ac:dyDescent="0.25">
      <c r="C78" s="46">
        <v>40906480</v>
      </c>
      <c r="D78" s="45">
        <v>0</v>
      </c>
      <c r="E78" s="45">
        <v>0</v>
      </c>
      <c r="F78" s="44" t="str">
        <f t="shared" si="1"/>
        <v>0040906480</v>
      </c>
    </row>
    <row r="79" spans="3:6" x14ac:dyDescent="0.25">
      <c r="C79" s="46">
        <v>40906480</v>
      </c>
      <c r="D79" s="45">
        <v>0</v>
      </c>
      <c r="E79" s="45">
        <v>0</v>
      </c>
      <c r="F79" s="44" t="str">
        <f t="shared" si="1"/>
        <v>0040906480</v>
      </c>
    </row>
    <row r="80" spans="3:6" x14ac:dyDescent="0.25">
      <c r="C80" s="46">
        <v>40906512</v>
      </c>
      <c r="D80" s="45">
        <v>0</v>
      </c>
      <c r="E80" s="45">
        <v>0</v>
      </c>
      <c r="F80" s="44" t="str">
        <f t="shared" si="1"/>
        <v>0040906512</v>
      </c>
    </row>
    <row r="81" spans="3:6" x14ac:dyDescent="0.25">
      <c r="C81" s="46">
        <v>40906512</v>
      </c>
      <c r="D81" s="45">
        <v>0</v>
      </c>
      <c r="E81" s="45">
        <v>0</v>
      </c>
      <c r="F81" s="44" t="str">
        <f t="shared" si="1"/>
        <v>0040906512</v>
      </c>
    </row>
    <row r="82" spans="3:6" x14ac:dyDescent="0.25">
      <c r="C82" s="46">
        <v>40906539</v>
      </c>
      <c r="D82" s="45">
        <v>0</v>
      </c>
      <c r="E82" s="45">
        <v>0</v>
      </c>
      <c r="F82" s="44" t="str">
        <f t="shared" si="1"/>
        <v>0040906539</v>
      </c>
    </row>
    <row r="83" spans="3:6" x14ac:dyDescent="0.25">
      <c r="C83" s="46">
        <v>40906391</v>
      </c>
      <c r="D83" s="45">
        <v>0</v>
      </c>
      <c r="E83" s="45">
        <v>0</v>
      </c>
      <c r="F83" s="44" t="str">
        <f t="shared" si="1"/>
        <v>0040906391</v>
      </c>
    </row>
    <row r="84" spans="3:6" x14ac:dyDescent="0.25">
      <c r="C84" s="46">
        <v>40906458</v>
      </c>
      <c r="D84" s="45">
        <v>0</v>
      </c>
      <c r="E84" s="45">
        <v>0</v>
      </c>
      <c r="F84" s="44" t="str">
        <f t="shared" si="1"/>
        <v>0040906458</v>
      </c>
    </row>
    <row r="85" spans="3:6" x14ac:dyDescent="0.25">
      <c r="C85" s="46">
        <v>40906431</v>
      </c>
      <c r="D85" s="45">
        <v>0</v>
      </c>
      <c r="E85" s="45">
        <v>0</v>
      </c>
      <c r="F85" s="44" t="str">
        <f t="shared" si="1"/>
        <v>0040906431</v>
      </c>
    </row>
    <row r="86" spans="3:6" x14ac:dyDescent="0.25">
      <c r="C86" s="46">
        <v>40907847</v>
      </c>
      <c r="D86" s="45">
        <v>0</v>
      </c>
      <c r="E86" s="45">
        <v>0</v>
      </c>
      <c r="F86" s="44" t="str">
        <f t="shared" si="1"/>
        <v>0040907847</v>
      </c>
    </row>
    <row r="87" spans="3:6" x14ac:dyDescent="0.25">
      <c r="C87" s="46">
        <v>40906524</v>
      </c>
      <c r="D87" s="45">
        <v>0</v>
      </c>
      <c r="E87" s="45">
        <v>0</v>
      </c>
      <c r="F87" s="44" t="str">
        <f t="shared" si="1"/>
        <v>0040906524</v>
      </c>
    </row>
    <row r="88" spans="3:6" x14ac:dyDescent="0.25">
      <c r="C88" s="46">
        <v>40908141</v>
      </c>
      <c r="D88" s="45">
        <v>0</v>
      </c>
      <c r="E88" s="45">
        <v>0</v>
      </c>
      <c r="F88" s="44" t="str">
        <f t="shared" si="1"/>
        <v>0040908141</v>
      </c>
    </row>
    <row r="89" spans="3:6" x14ac:dyDescent="0.25">
      <c r="C89" s="46">
        <v>40908151</v>
      </c>
      <c r="D89" s="45">
        <v>0</v>
      </c>
      <c r="E89" s="45">
        <v>0</v>
      </c>
      <c r="F89" s="44" t="str">
        <f t="shared" si="1"/>
        <v>0040908151</v>
      </c>
    </row>
    <row r="90" spans="3:6" x14ac:dyDescent="0.25">
      <c r="C90" s="46">
        <v>40908277</v>
      </c>
      <c r="D90" s="45">
        <v>0</v>
      </c>
      <c r="E90" s="45">
        <v>0</v>
      </c>
      <c r="F90" s="44" t="str">
        <f t="shared" si="1"/>
        <v>0040908277</v>
      </c>
    </row>
    <row r="91" spans="3:6" x14ac:dyDescent="0.25">
      <c r="C91" s="46">
        <v>40877801</v>
      </c>
      <c r="D91" s="45">
        <v>0</v>
      </c>
      <c r="E91" s="45">
        <v>0</v>
      </c>
      <c r="F91" s="44" t="str">
        <f t="shared" si="1"/>
        <v>0040877801</v>
      </c>
    </row>
    <row r="92" spans="3:6" x14ac:dyDescent="0.25">
      <c r="C92" s="46">
        <v>40877801</v>
      </c>
      <c r="D92" s="45">
        <v>0</v>
      </c>
      <c r="E92" s="45">
        <v>0</v>
      </c>
      <c r="F92" s="44" t="str">
        <f t="shared" si="1"/>
        <v>0040877801</v>
      </c>
    </row>
    <row r="93" spans="3:6" x14ac:dyDescent="0.25">
      <c r="C93" s="46">
        <v>40877801</v>
      </c>
      <c r="D93" s="45">
        <v>0</v>
      </c>
      <c r="E93" s="45">
        <v>0</v>
      </c>
      <c r="F93" s="44" t="str">
        <f t="shared" si="1"/>
        <v>0040877801</v>
      </c>
    </row>
    <row r="94" spans="3:6" x14ac:dyDescent="0.25">
      <c r="C94" s="46">
        <v>40877801</v>
      </c>
      <c r="D94" s="45">
        <v>0</v>
      </c>
      <c r="E94" s="45">
        <v>0</v>
      </c>
      <c r="F94" s="44" t="str">
        <f t="shared" si="1"/>
        <v>0040877801</v>
      </c>
    </row>
    <row r="95" spans="3:6" x14ac:dyDescent="0.25">
      <c r="C95" s="46">
        <v>40877801</v>
      </c>
      <c r="D95" s="45">
        <v>0</v>
      </c>
      <c r="E95" s="45">
        <v>0</v>
      </c>
      <c r="F95" s="44" t="str">
        <f t="shared" si="1"/>
        <v>0040877801</v>
      </c>
    </row>
    <row r="96" spans="3:6" x14ac:dyDescent="0.25">
      <c r="C96" s="46">
        <v>40896789</v>
      </c>
      <c r="D96" s="45">
        <v>0</v>
      </c>
      <c r="E96" s="45">
        <v>0</v>
      </c>
      <c r="F96" s="44" t="str">
        <f t="shared" si="1"/>
        <v>0040896789</v>
      </c>
    </row>
    <row r="97" spans="3:6" x14ac:dyDescent="0.25">
      <c r="C97" s="46">
        <v>40896789</v>
      </c>
      <c r="D97" s="45">
        <v>0</v>
      </c>
      <c r="E97" s="45">
        <v>0</v>
      </c>
      <c r="F97" s="44" t="str">
        <f t="shared" si="1"/>
        <v>0040896789</v>
      </c>
    </row>
    <row r="98" spans="3:6" x14ac:dyDescent="0.25">
      <c r="C98" s="46">
        <v>40896789</v>
      </c>
      <c r="D98" s="45">
        <v>0</v>
      </c>
      <c r="E98" s="45">
        <v>0</v>
      </c>
      <c r="F98" s="44" t="str">
        <f t="shared" si="1"/>
        <v>0040896789</v>
      </c>
    </row>
    <row r="99" spans="3:6" x14ac:dyDescent="0.25">
      <c r="C99" s="46">
        <v>40896789</v>
      </c>
      <c r="D99" s="45">
        <v>0</v>
      </c>
      <c r="E99" s="45">
        <v>0</v>
      </c>
      <c r="F99" s="44" t="str">
        <f t="shared" si="1"/>
        <v>0040896789</v>
      </c>
    </row>
    <row r="100" spans="3:6" x14ac:dyDescent="0.25">
      <c r="C100" s="46">
        <v>40896789</v>
      </c>
      <c r="D100" s="45">
        <v>0</v>
      </c>
      <c r="E100" s="45">
        <v>0</v>
      </c>
      <c r="F100" s="44" t="str">
        <f t="shared" si="1"/>
        <v>0040896789</v>
      </c>
    </row>
    <row r="101" spans="3:6" x14ac:dyDescent="0.25">
      <c r="C101" s="46">
        <v>40896811</v>
      </c>
      <c r="D101" s="45">
        <v>0</v>
      </c>
      <c r="E101" s="45">
        <v>0</v>
      </c>
      <c r="F101" s="44" t="str">
        <f t="shared" si="1"/>
        <v>0040896811</v>
      </c>
    </row>
    <row r="102" spans="3:6" x14ac:dyDescent="0.25">
      <c r="C102" s="46">
        <v>40903227</v>
      </c>
      <c r="D102" s="45">
        <v>0</v>
      </c>
      <c r="E102" s="45">
        <v>0</v>
      </c>
      <c r="F102" s="44" t="str">
        <f t="shared" si="1"/>
        <v>0040903227</v>
      </c>
    </row>
    <row r="103" spans="3:6" x14ac:dyDescent="0.25">
      <c r="C103" s="46">
        <v>40903227</v>
      </c>
      <c r="D103" s="45">
        <v>0</v>
      </c>
      <c r="E103" s="45">
        <v>0</v>
      </c>
      <c r="F103" s="44" t="str">
        <f t="shared" si="1"/>
        <v>0040903227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32_лот_(льготники) ЦЭС Южный</vt:lpstr>
      <vt:lpstr>Лист4</vt:lpstr>
      <vt:lpstr>'32_лот_(льготники) ЦЭС Южный'!Заголовки_для_печати</vt:lpstr>
      <vt:lpstr>'32_лот_(льготники) ЦЭС Южный'!Область_печати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2014-07-10T09:54:26Z</dcterms:modified>
</cp:coreProperties>
</file>