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расчет'!$15:$15</definedName>
  </definedNames>
  <calcPr calcId="145621"/>
</workbook>
</file>

<file path=xl/calcChain.xml><?xml version="1.0" encoding="utf-8"?>
<calcChain xmlns="http://schemas.openxmlformats.org/spreadsheetml/2006/main">
  <c r="F26" i="1" l="1"/>
  <c r="F22" i="1"/>
  <c r="G18" i="1"/>
  <c r="F18" i="1"/>
  <c r="F23" i="1" s="1"/>
  <c r="H17" i="1"/>
  <c r="F25" i="1" l="1"/>
  <c r="E20" i="1"/>
  <c r="E22" i="1" s="1"/>
  <c r="D20" i="1"/>
  <c r="D22" i="1" s="1"/>
  <c r="H20" i="1" l="1"/>
  <c r="E18" i="1" l="1"/>
  <c r="D18" i="1"/>
  <c r="F28" i="1" l="1"/>
  <c r="F29" i="1" s="1"/>
  <c r="H18" i="1"/>
  <c r="G21" i="1" l="1"/>
  <c r="G22" i="1" s="1"/>
  <c r="E23" i="1"/>
  <c r="H21" i="1" l="1"/>
  <c r="G23" i="1"/>
  <c r="D23" i="1"/>
  <c r="G25" i="1" l="1"/>
  <c r="G26" i="1" s="1"/>
  <c r="H22" i="1"/>
  <c r="H23" i="1" s="1"/>
  <c r="D25" i="1"/>
  <c r="D26" i="1" s="1"/>
  <c r="E25" i="1"/>
  <c r="E26" i="1" s="1"/>
  <c r="H25" i="1" l="1"/>
  <c r="H26" i="1" s="1"/>
  <c r="E28" i="1"/>
  <c r="E29" i="1" s="1"/>
  <c r="D28" i="1" l="1"/>
  <c r="D29" i="1" s="1"/>
  <c r="H28" i="1" l="1"/>
  <c r="H29" i="1" s="1"/>
  <c r="G28" i="1"/>
  <c r="G29" i="1" s="1"/>
</calcChain>
</file>

<file path=xl/sharedStrings.xml><?xml version="1.0" encoding="utf-8"?>
<sst xmlns="http://schemas.openxmlformats.org/spreadsheetml/2006/main" count="42" uniqueCount="42">
  <si>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</si>
  <si>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</si>
  <si>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</si>
  <si>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</si>
  <si>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</si>
  <si>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строительных работ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</si>
  <si>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</si>
  <si>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</si>
  <si>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</si>
  <si>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"Утвержден" «    »________________20__г.</t>
  </si>
  <si>
    <t xml:space="preserve">В том числе возвратных сумм </t>
  </si>
  <si>
    <t>Сметная стоимость, руб.</t>
  </si>
  <si>
    <t>Общая сметная стоимость, руб.</t>
  </si>
  <si>
    <t>Глава 5. Объекты транспортного хозяйства и связи</t>
  </si>
  <si>
    <t>Итого по Главе 5</t>
  </si>
  <si>
    <t>Глава 9. Прочие работы и затраты</t>
  </si>
  <si>
    <t>Итого по Главе 9</t>
  </si>
  <si>
    <t>Итого по Главам 1-9</t>
  </si>
  <si>
    <t>Непредвиденные затраты</t>
  </si>
  <si>
    <t>Налоги и обязательные платежи</t>
  </si>
  <si>
    <t>НДС 18%</t>
  </si>
  <si>
    <t>ЛС1-1</t>
  </si>
  <si>
    <t>МДС 81-5.2004</t>
  </si>
  <si>
    <t>на строительство линейных сооружений по обьекту : "Строительство ВОЛС от ПС 110 кВ "Фосфоритная" до опоры № 286 ВЛ - 110кВ "Садовая - Фосфоритная".</t>
  </si>
  <si>
    <t>На строительство ВОЛС от ПС 110 кВ "Фосфоритная" до опоры №286 ВЛ - 110кВ "Садовая - Фосфоритная"</t>
  </si>
  <si>
    <t>МДС-81-35-2004</t>
  </si>
  <si>
    <t>Средства на покрытие затрат строительных организацийпо добровольному страхованию работников, в т.ч. страховых рисков 1%</t>
  </si>
  <si>
    <t>ГСН 81-05-02-2001  п. 2.5</t>
  </si>
  <si>
    <t xml:space="preserve">Возмещение дополнительных затрат при производстве работ в зимнее время 1% </t>
  </si>
  <si>
    <t>Непредвиденные затраты 3%</t>
  </si>
  <si>
    <t>Всего по сводному расчету с учетом НДС</t>
  </si>
  <si>
    <t>Заказчик:</t>
  </si>
  <si>
    <t>Утверждаю:</t>
  </si>
  <si>
    <t>Заместитель директора по капитальному строительству</t>
  </si>
  <si>
    <t>филиала ОАО "МРСК Центра-"Курскэнерго"</t>
  </si>
  <si>
    <t>_____________________________Смахтин И.Н.</t>
  </si>
  <si>
    <t>Составил:</t>
  </si>
  <si>
    <t>Проверил:</t>
  </si>
  <si>
    <t>Итого в текущих ценах по состоянию на 2 кв.2014г.</t>
  </si>
  <si>
    <t>Составлена в ценах  по состоянию на 2 кв 2014г.</t>
  </si>
  <si>
    <t xml:space="preserve">           Сводный сметный расчет в сумме 3584,467 тыс. руб.</t>
  </si>
  <si>
    <t>«    »________________2014г.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</si>
</sst>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"/>
  </numFmts>
  <fonts count="6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0" fillId="0" borderId="0" xfId="0" applyBorder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0" fillId="0" borderId="0" xfId="0" applyAlignment="1"/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0" xfId="2" applyFont="1"/>
    <xf numFmtId="164" fontId="3" fillId="0" borderId="1" xfId="1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3" fillId="0" borderId="1" xfId="2" applyNumberFormat="1" applyFont="1" applyBorder="1" applyAlignment="1">
      <alignment horizontal="right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 wrapText="1"/>
    </xf>
    <xf numFmtId="164" fontId="3" fillId="0" borderId="1" xfId="2" applyNumberFormat="1" applyFont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left" vertical="top"/>
    </xf>
    <xf numFmtId="164" fontId="3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top"/>
    </xf>
  </cellXfs>
  <cellStyles count="3">
    <cellStyle name="Обычный" xfId="0" builtinId="0"/>
    <cellStyle name="Обычный_Торги Ограждение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34"/>
  <sheetViews>
    <sheetView showGridLines="0" tabSelected="1" workbookViewId="0">
      <selection activeCell="G20" sqref="G20"/>
    </sheetView>
  </sheetViews>
  <sheetFormatPr defaultRowHeight="12.75" x14ac:dyDescent="0.2"/>
  <cols>
    <col min="1" max="1" width="5" style="7" customWidth="1"/>
    <col min="2" max="2" width="17.85546875" style="10" customWidth="1"/>
    <col min="3" max="3" width="48.42578125" style="8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</cols>
  <sheetData>
    <row r="1" spans="1:13" x14ac:dyDescent="0.2">
      <c r="B1" s="10" t="s">
        <v>31</v>
      </c>
      <c r="D1" s="3"/>
      <c r="E1" s="3"/>
      <c r="F1" s="3" t="s">
        <v>32</v>
      </c>
      <c r="G1" s="3"/>
      <c r="H1" s="6"/>
    </row>
    <row r="2" spans="1:13" x14ac:dyDescent="0.2">
      <c r="B2" s="10" t="s">
        <v>9</v>
      </c>
      <c r="C2" s="9"/>
      <c r="D2" s="27" t="s">
        <v>33</v>
      </c>
      <c r="E2" s="27"/>
      <c r="F2" s="27"/>
      <c r="G2" s="27"/>
      <c r="H2" s="27"/>
    </row>
    <row r="3" spans="1:13" x14ac:dyDescent="0.2">
      <c r="A3" s="10" t="s">
        <v>40</v>
      </c>
      <c r="B3" s="19"/>
      <c r="C3" s="19"/>
      <c r="D3" s="19"/>
      <c r="E3" s="26" t="s">
        <v>34</v>
      </c>
      <c r="F3" s="26"/>
      <c r="G3" s="26"/>
      <c r="H3" s="19"/>
      <c r="I3" s="19"/>
      <c r="J3" s="19"/>
      <c r="K3" s="19"/>
      <c r="L3" s="19"/>
      <c r="M3" s="19"/>
    </row>
    <row r="4" spans="1:13" x14ac:dyDescent="0.2">
      <c r="B4" s="10" t="s">
        <v>10</v>
      </c>
      <c r="D4" s="3"/>
      <c r="E4" s="27" t="s">
        <v>35</v>
      </c>
      <c r="F4" s="27"/>
      <c r="G4" s="27"/>
      <c r="H4" s="3"/>
    </row>
    <row r="5" spans="1:13" x14ac:dyDescent="0.2">
      <c r="B5" s="10" t="s">
        <v>41</v>
      </c>
      <c r="H5" s="3"/>
    </row>
    <row r="6" spans="1:13" x14ac:dyDescent="0.2">
      <c r="G6" s="3"/>
      <c r="H6" s="3"/>
    </row>
    <row r="7" spans="1:13" x14ac:dyDescent="0.2">
      <c r="D7" s="2" t="s">
        <v>6</v>
      </c>
      <c r="F7" s="3"/>
      <c r="G7" s="3"/>
      <c r="H7" s="3"/>
    </row>
    <row r="8" spans="1:13" x14ac:dyDescent="0.2">
      <c r="A8" s="31" t="s">
        <v>23</v>
      </c>
      <c r="B8" s="31"/>
      <c r="C8" s="31"/>
      <c r="D8" s="31"/>
      <c r="E8" s="31"/>
      <c r="F8" s="31"/>
      <c r="G8" s="31"/>
      <c r="H8" s="31"/>
    </row>
    <row r="9" spans="1:13" x14ac:dyDescent="0.2">
      <c r="D9" s="1" t="s">
        <v>0</v>
      </c>
      <c r="F9" s="3"/>
      <c r="G9" s="3"/>
      <c r="H9" s="3"/>
    </row>
    <row r="10" spans="1:13" x14ac:dyDescent="0.2">
      <c r="B10" s="10" t="s">
        <v>39</v>
      </c>
      <c r="D10" s="4"/>
      <c r="E10" s="3"/>
      <c r="F10" s="3"/>
      <c r="G10" s="3"/>
      <c r="H10" s="3"/>
    </row>
    <row r="11" spans="1:13" ht="12.75" customHeight="1" x14ac:dyDescent="0.2">
      <c r="A11" s="32" t="s">
        <v>1</v>
      </c>
      <c r="B11" s="33" t="s">
        <v>7</v>
      </c>
      <c r="C11" s="32" t="s">
        <v>8</v>
      </c>
      <c r="D11" s="34" t="s">
        <v>11</v>
      </c>
      <c r="E11" s="34"/>
      <c r="F11" s="34"/>
      <c r="G11" s="34"/>
      <c r="H11" s="32" t="s">
        <v>12</v>
      </c>
    </row>
    <row r="12" spans="1:13" x14ac:dyDescent="0.2">
      <c r="A12" s="32"/>
      <c r="B12" s="33"/>
      <c r="C12" s="32"/>
      <c r="D12" s="32" t="s">
        <v>5</v>
      </c>
      <c r="E12" s="32" t="s">
        <v>2</v>
      </c>
      <c r="F12" s="32" t="s">
        <v>3</v>
      </c>
      <c r="G12" s="32" t="s">
        <v>4</v>
      </c>
      <c r="H12" s="32"/>
    </row>
    <row r="13" spans="1:13" x14ac:dyDescent="0.2">
      <c r="A13" s="32"/>
      <c r="B13" s="33"/>
      <c r="C13" s="32"/>
      <c r="D13" s="32"/>
      <c r="E13" s="32"/>
      <c r="F13" s="32"/>
      <c r="G13" s="32"/>
      <c r="H13" s="32"/>
    </row>
    <row r="14" spans="1:13" x14ac:dyDescent="0.2">
      <c r="A14" s="32"/>
      <c r="B14" s="33"/>
      <c r="C14" s="32"/>
      <c r="D14" s="32"/>
      <c r="E14" s="32"/>
      <c r="F14" s="32"/>
      <c r="G14" s="32"/>
      <c r="H14" s="32"/>
    </row>
    <row r="15" spans="1:13" x14ac:dyDescent="0.2">
      <c r="A15" s="11">
        <v>1</v>
      </c>
      <c r="B15" s="12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</row>
    <row r="16" spans="1:13" x14ac:dyDescent="0.2">
      <c r="A16" s="28" t="s">
        <v>13</v>
      </c>
      <c r="B16" s="29"/>
      <c r="C16" s="30"/>
      <c r="D16" s="30"/>
      <c r="E16" s="30"/>
      <c r="F16" s="30"/>
      <c r="G16" s="30"/>
      <c r="H16" s="30"/>
    </row>
    <row r="17" spans="1:8" ht="25.5" x14ac:dyDescent="0.2">
      <c r="A17" s="13">
        <v>1</v>
      </c>
      <c r="B17" s="17" t="s">
        <v>21</v>
      </c>
      <c r="C17" s="20" t="s">
        <v>24</v>
      </c>
      <c r="D17" s="18">
        <v>630.47299999999996</v>
      </c>
      <c r="E17" s="18">
        <v>2587.7159999999999</v>
      </c>
      <c r="F17" s="45">
        <v>315.83800000000002</v>
      </c>
      <c r="G17" s="45">
        <v>0</v>
      </c>
      <c r="H17" s="18">
        <f>D17+E17+F17</f>
        <v>3534.027</v>
      </c>
    </row>
    <row r="18" spans="1:8" x14ac:dyDescent="0.2">
      <c r="A18" s="15"/>
      <c r="B18" s="14"/>
      <c r="C18" s="16" t="s">
        <v>14</v>
      </c>
      <c r="D18" s="18">
        <f>SUM(D17:D17)</f>
        <v>630.47299999999996</v>
      </c>
      <c r="E18" s="18">
        <f>SUM(E17:E17)</f>
        <v>2587.7159999999999</v>
      </c>
      <c r="F18" s="18">
        <f>SUM(F17:F17)</f>
        <v>315.83800000000002</v>
      </c>
      <c r="G18" s="18">
        <f>SUM(G17:G17)</f>
        <v>0</v>
      </c>
      <c r="H18" s="18">
        <f>SUM(H17:H17)</f>
        <v>3534.027</v>
      </c>
    </row>
    <row r="19" spans="1:8" x14ac:dyDescent="0.2">
      <c r="A19" s="28" t="s">
        <v>15</v>
      </c>
      <c r="B19" s="29"/>
      <c r="C19" s="30"/>
      <c r="D19" s="30"/>
      <c r="E19" s="30"/>
      <c r="F19" s="30"/>
      <c r="G19" s="30"/>
      <c r="H19" s="30"/>
    </row>
    <row r="20" spans="1:8" s="22" customFormat="1" ht="41.25" customHeight="1" x14ac:dyDescent="0.2">
      <c r="A20" s="35">
        <v>2</v>
      </c>
      <c r="B20" s="35" t="s">
        <v>27</v>
      </c>
      <c r="C20" s="36" t="s">
        <v>28</v>
      </c>
      <c r="D20" s="25">
        <f>D17*0.01</f>
        <v>6.3047299999999993</v>
      </c>
      <c r="E20" s="25">
        <f>E17*0.01</f>
        <v>25.87716</v>
      </c>
      <c r="F20" s="25">
        <v>0</v>
      </c>
      <c r="G20" s="25">
        <v>0</v>
      </c>
      <c r="H20" s="25">
        <f>SUM(D20:G20)</f>
        <v>32.181889999999996</v>
      </c>
    </row>
    <row r="21" spans="1:8" s="22" customFormat="1" ht="47.25" customHeight="1" x14ac:dyDescent="0.2">
      <c r="A21" s="35">
        <v>3</v>
      </c>
      <c r="B21" s="37" t="s">
        <v>25</v>
      </c>
      <c r="C21" s="36" t="s">
        <v>26</v>
      </c>
      <c r="D21" s="25">
        <v>0</v>
      </c>
      <c r="E21" s="25">
        <v>0</v>
      </c>
      <c r="F21" s="25">
        <v>0</v>
      </c>
      <c r="G21" s="25">
        <f>H18*0.01</f>
        <v>35.340270000000004</v>
      </c>
      <c r="H21" s="25">
        <f>G21</f>
        <v>35.340270000000004</v>
      </c>
    </row>
    <row r="22" spans="1:8" x14ac:dyDescent="0.2">
      <c r="A22" s="38"/>
      <c r="B22" s="39"/>
      <c r="C22" s="40" t="s">
        <v>16</v>
      </c>
      <c r="D22" s="23">
        <f>D20+D21</f>
        <v>6.3047299999999993</v>
      </c>
      <c r="E22" s="23">
        <f t="shared" ref="E22:H22" si="0">E20+E21</f>
        <v>25.87716</v>
      </c>
      <c r="F22" s="23">
        <f t="shared" si="0"/>
        <v>0</v>
      </c>
      <c r="G22" s="23">
        <f t="shared" si="0"/>
        <v>35.340270000000004</v>
      </c>
      <c r="H22" s="23">
        <f t="shared" si="0"/>
        <v>67.52216</v>
      </c>
    </row>
    <row r="23" spans="1:8" x14ac:dyDescent="0.2">
      <c r="A23" s="38"/>
      <c r="B23" s="39"/>
      <c r="C23" s="40" t="s">
        <v>17</v>
      </c>
      <c r="D23" s="23">
        <f>D18+D22</f>
        <v>636.77772999999991</v>
      </c>
      <c r="E23" s="23">
        <f t="shared" ref="E23:G23" si="1">E18+E22</f>
        <v>2613.5931599999999</v>
      </c>
      <c r="F23" s="23">
        <f t="shared" si="1"/>
        <v>315.83800000000002</v>
      </c>
      <c r="G23" s="23">
        <f t="shared" si="1"/>
        <v>35.340270000000004</v>
      </c>
      <c r="H23" s="23">
        <f>H18+H22</f>
        <v>3601.54916</v>
      </c>
    </row>
    <row r="24" spans="1:8" x14ac:dyDescent="0.2">
      <c r="A24" s="41" t="s">
        <v>18</v>
      </c>
      <c r="B24" s="42"/>
      <c r="C24" s="42"/>
      <c r="D24" s="42"/>
      <c r="E24" s="42"/>
      <c r="F24" s="42"/>
      <c r="G24" s="42"/>
      <c r="H24" s="42"/>
    </row>
    <row r="25" spans="1:8" x14ac:dyDescent="0.2">
      <c r="A25" s="43">
        <v>4</v>
      </c>
      <c r="B25" s="40" t="s">
        <v>22</v>
      </c>
      <c r="C25" s="40" t="s">
        <v>29</v>
      </c>
      <c r="D25" s="18">
        <f>D23*0.03</f>
        <v>19.103331899999997</v>
      </c>
      <c r="E25" s="18">
        <f>E23*0.03</f>
        <v>78.407794799999991</v>
      </c>
      <c r="F25" s="18">
        <f t="shared" ref="F25:G25" si="2">F23*0.03</f>
        <v>9.4751399999999997</v>
      </c>
      <c r="G25" s="18">
        <f t="shared" si="2"/>
        <v>1.0602081000000001</v>
      </c>
      <c r="H25" s="18">
        <f>H23*0.03</f>
        <v>108.0464748</v>
      </c>
    </row>
    <row r="26" spans="1:8" x14ac:dyDescent="0.2">
      <c r="A26" s="38"/>
      <c r="B26" s="39"/>
      <c r="C26" s="44" t="s">
        <v>38</v>
      </c>
      <c r="D26" s="18">
        <f>D23+D25</f>
        <v>655.88106189999985</v>
      </c>
      <c r="E26" s="18">
        <f t="shared" ref="E26:H26" si="3">E23+E25</f>
        <v>2692.0009547999998</v>
      </c>
      <c r="F26" s="18">
        <f t="shared" si="3"/>
        <v>325.31314000000003</v>
      </c>
      <c r="G26" s="18">
        <f t="shared" si="3"/>
        <v>36.400478100000001</v>
      </c>
      <c r="H26" s="18">
        <f t="shared" si="3"/>
        <v>3709.5956348</v>
      </c>
    </row>
    <row r="27" spans="1:8" x14ac:dyDescent="0.2">
      <c r="A27" s="41" t="s">
        <v>19</v>
      </c>
      <c r="B27" s="42"/>
      <c r="C27" s="42"/>
      <c r="D27" s="42"/>
      <c r="E27" s="42"/>
      <c r="F27" s="42"/>
      <c r="G27" s="42"/>
      <c r="H27" s="42"/>
    </row>
    <row r="28" spans="1:8" x14ac:dyDescent="0.2">
      <c r="A28" s="43">
        <v>5</v>
      </c>
      <c r="B28" s="39"/>
      <c r="C28" s="40" t="s">
        <v>20</v>
      </c>
      <c r="D28" s="18">
        <f>D26*0.18</f>
        <v>118.05859114199997</v>
      </c>
      <c r="E28" s="18">
        <f t="shared" ref="E28:H28" si="4">E26*0.18</f>
        <v>484.56017186399993</v>
      </c>
      <c r="F28" s="18">
        <f t="shared" si="4"/>
        <v>58.556365200000002</v>
      </c>
      <c r="G28" s="18">
        <f t="shared" si="4"/>
        <v>6.5520860579999995</v>
      </c>
      <c r="H28" s="18">
        <f t="shared" si="4"/>
        <v>667.72721426399994</v>
      </c>
    </row>
    <row r="29" spans="1:8" x14ac:dyDescent="0.2">
      <c r="A29" s="38"/>
      <c r="B29" s="39"/>
      <c r="C29" s="44" t="s">
        <v>30</v>
      </c>
      <c r="D29" s="24">
        <f>D26+D28</f>
        <v>773.9396530419998</v>
      </c>
      <c r="E29" s="24">
        <f t="shared" ref="E29:H29" si="5">E26+E28</f>
        <v>3176.5611266639999</v>
      </c>
      <c r="F29" s="24">
        <f t="shared" si="5"/>
        <v>383.86950520000005</v>
      </c>
      <c r="G29" s="24">
        <f t="shared" si="5"/>
        <v>42.952564158000001</v>
      </c>
      <c r="H29" s="24">
        <f t="shared" si="5"/>
        <v>4377.3228490639995</v>
      </c>
    </row>
    <row r="30" spans="1:8" x14ac:dyDescent="0.2">
      <c r="A30" s="15"/>
      <c r="B30" s="14"/>
      <c r="C30" s="21"/>
      <c r="D30" s="24"/>
      <c r="E30" s="24"/>
      <c r="F30" s="24"/>
      <c r="G30" s="24"/>
      <c r="H30" s="24"/>
    </row>
    <row r="33" spans="2:4" x14ac:dyDescent="0.2">
      <c r="B33" s="10" t="s">
        <v>36</v>
      </c>
    </row>
    <row r="34" spans="2:4" x14ac:dyDescent="0.2">
      <c r="B34" s="10" t="s">
        <v>37</v>
      </c>
      <c r="D34" s="8"/>
    </row>
  </sheetData>
  <mergeCells count="16">
    <mergeCell ref="D2:H2"/>
    <mergeCell ref="E4:G4"/>
    <mergeCell ref="A24:H24"/>
    <mergeCell ref="A27:H27"/>
    <mergeCell ref="A19:H19"/>
    <mergeCell ref="A8:H8"/>
    <mergeCell ref="H11:H14"/>
    <mergeCell ref="A11:A14"/>
    <mergeCell ref="B11:B14"/>
    <mergeCell ref="C11:C14"/>
    <mergeCell ref="D12:D14"/>
    <mergeCell ref="D11:G11"/>
    <mergeCell ref="E12:E14"/>
    <mergeCell ref="F12:F14"/>
    <mergeCell ref="G12:G14"/>
    <mergeCell ref="A16:H16"/>
  </mergeCells>
  <phoneticPr fontId="0" type="noConversion"/>
  <pageMargins left="0.78740157480314965" right="0.39370078740157483" top="0.43307086614173229" bottom="0.47244094488188981" header="0.23622047244094491" footer="0.23622047244094491"/>
  <pageSetup paperSize="9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Попова Галина Тихоновна</cp:lastModifiedBy>
  <cp:lastPrinted>2014-06-16T11:38:49Z</cp:lastPrinted>
  <dcterms:created xsi:type="dcterms:W3CDTF">2002-03-25T05:35:56Z</dcterms:created>
  <dcterms:modified xsi:type="dcterms:W3CDTF">2014-06-18T11:39:51Z</dcterms:modified>
</cp:coreProperties>
</file>