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30_лот_(Не_льготники) расчет" sheetId="3" r:id="rId1"/>
    <sheet name="30_лот_(Не_льготники)" sheetId="2" r:id="rId2"/>
  </sheets>
  <definedNames>
    <definedName name="_xlnm._FilterDatabase" localSheetId="1" hidden="1">'30_лот_(Не_льготники)'!$A$2:$AW$39</definedName>
    <definedName name="_xlnm._FilterDatabase" localSheetId="0" hidden="1">'30_лот_(Не_льготники) расчет'!$A$2:$BJ$9</definedName>
    <definedName name="_xlnm.Print_Titles" localSheetId="1">'30_лот_(Не_льготники)'!$2:$2</definedName>
    <definedName name="_xlnm.Print_Titles" localSheetId="0">'30_лот_(Не_льготники) расчет'!$2:$2</definedName>
    <definedName name="_xlnm.Print_Area" localSheetId="1">'30_лот_(Не_льготники)'!$A$1:$AW$5</definedName>
    <definedName name="_xlnm.Print_Area" localSheetId="0">'30_лот_(Не_льготники) расчет'!$A$1:$BJ$10</definedName>
  </definedNames>
  <calcPr calcId="145621"/>
</workbook>
</file>

<file path=xl/calcChain.xml><?xml version="1.0" encoding="utf-8"?>
<calcChain xmlns="http://schemas.openxmlformats.org/spreadsheetml/2006/main">
  <c r="AQ10" i="3" l="1"/>
  <c r="AR10" i="3"/>
  <c r="AS10" i="3"/>
  <c r="AT10" i="3"/>
  <c r="AU10" i="3"/>
  <c r="AV10" i="3"/>
  <c r="AW10" i="3"/>
  <c r="V10" i="3"/>
  <c r="AO10" i="3"/>
  <c r="R10" i="3"/>
  <c r="S10" i="3"/>
  <c r="T10" i="3"/>
  <c r="U10" i="3"/>
  <c r="AY3" i="3" l="1"/>
  <c r="BH3" i="3" s="1"/>
  <c r="BH10" i="3" s="1"/>
  <c r="AN4" i="3"/>
  <c r="BH4" i="3"/>
  <c r="BH5" i="3"/>
  <c r="BH6" i="3"/>
  <c r="BH7" i="3"/>
  <c r="BH8" i="3"/>
  <c r="AY9" i="3"/>
  <c r="BH9" i="3"/>
  <c r="Q6" i="3"/>
  <c r="O4" i="3" l="1"/>
  <c r="J8" i="3"/>
  <c r="N4" i="3"/>
  <c r="P4" i="3"/>
  <c r="M4" i="3"/>
  <c r="K4" i="3"/>
  <c r="Q8" i="3"/>
  <c r="Q7" i="3"/>
  <c r="Q5" i="3"/>
  <c r="Q4" i="3" s="1"/>
  <c r="J5" i="3"/>
  <c r="J9" i="3"/>
  <c r="K9" i="3" s="1"/>
  <c r="J3" i="3"/>
  <c r="K3" i="3" s="1"/>
  <c r="K10" i="3" l="1"/>
  <c r="P9" i="3"/>
  <c r="M9" i="3"/>
  <c r="M3" i="3"/>
  <c r="P3" i="3"/>
  <c r="N9" i="3" l="1"/>
  <c r="Q9" i="3" s="1"/>
  <c r="N3" i="3"/>
  <c r="Q3" i="3" s="1"/>
  <c r="Q10" i="3" l="1"/>
</calcChain>
</file>

<file path=xl/sharedStrings.xml><?xml version="1.0" encoding="utf-8"?>
<sst xmlns="http://schemas.openxmlformats.org/spreadsheetml/2006/main" count="122" uniqueCount="64">
  <si>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</si>
  <si>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</si>
  <si>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</si>
  <si>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</si>
  <si>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</si>
  <si>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</si>
  <si>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</si>
  <si>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</si>
  <si>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</si>
  <si>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</si>
  <si>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</si>
  <si>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</si>
  <si>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</si>
  <si>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</si>
  <si>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</si>
  <si>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</si>
  <si>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</si>
  <si>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</si>
  <si>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</si>
  <si>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Реконструкция ВЛ-0,4 кВ с монтажем 2-х дополнительныхпроводов</t>
  </si>
  <si>
    <t>Примечание</t>
  </si>
  <si>
    <t>Адрес объекта</t>
  </si>
  <si>
    <t>Реконструкция ВЛ-0,4 кВ с монтажем 4-х дополнительныхпроводов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</si>
  <si>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</si>
  <si>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</si>
  <si>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</si>
  <si>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</si>
  <si>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-</t>
  </si>
  <si>
    <t>Номер (а) договор(ов) ТП в SAPе</t>
  </si>
  <si>
    <t>Сумма по договору ТП, руб. без НДС</t>
  </si>
  <si>
    <t>Монтаж учёта в ТП 10 (6)/0,4 кВ</t>
  </si>
  <si>
    <t>ЦРЭС</t>
  </si>
  <si>
    <t/>
  </si>
  <si>
    <t>В-2372/0836-ОРЗТП/2014 от 28.04.14г.</t>
  </si>
  <si>
    <t>Ц-8035/0840-ОРЗТП/2014 от 25.04.14г.</t>
  </si>
  <si>
    <t>Ю-2341/0903-ОРЗТП/2014 от 28.04.14г.</t>
  </si>
  <si>
    <t>Администрация Куньевского сельсовета Горшеченского района Курской области МО</t>
  </si>
  <si>
    <t>ООО "Авто-Спутник Инвест"</t>
  </si>
  <si>
    <t>Администрация Черновецкого с/с Пристенского района Курской области</t>
  </si>
  <si>
    <t>ГоРЭС</t>
  </si>
  <si>
    <t>П.РЭС</t>
  </si>
  <si>
    <t>Курская обл., Горшеченский р-н, с. Бараново, пер. Солнечный</t>
  </si>
  <si>
    <t>Курская обл., г.Курск, ул.К.Маркса</t>
  </si>
  <si>
    <t>Курская обл., Пристенский р-он, с.Владимировка</t>
  </si>
  <si>
    <t>строительство отпайки от опоры №8 ВЛ-0,4 кВ №1 до границы земельного участка заявителя протяженностью 0,04 км с увеличением протяженности существующей ВЛ-0,4 кВ (точку врезки, марку и сечение провода, протяженность уточнить при проектировании).</t>
  </si>
  <si>
    <t>строительство ответвления протяженностью 0,3 км от опоры существующей ВЛ-0,4 кВ № 1 до границы земельного участка заявителя (марку и сечение провода, протяженность уточнить при проектировании).</t>
  </si>
  <si>
    <t>замена ТП-10/0,4 кВ № 040 на ТП-10/0,4 кВ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                                      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 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 (для реактивной энергии -  ГОСТ Р 52425−2005 «Статические счетчики реактивной энергии»);
- класс точности 1,0 и выше; 
- Iном=5-7,5 А (для трехфазных трансформаторного включения);
- трансформаторы тока должны иметь класс точности не ниже 0,5;
- пломбированию подлежит и прибор учета, и трансформаторы тока;
- температурный рабочий диапазон от -40°С до +70°С.
Счетчики должны подключаться через испытательные коробки (согласно ПУЭ).          Все клеммники трансформаторов тока, крышки переходных коробок, где имеются цепи к электросчетчикам, и испытательные коробки должны иметь возможность опломбирования
Место установки: в РУ-0,4 кВ ТП-10/0,4 кВ № 040.</t>
  </si>
  <si>
    <t>Лот № 30 НЕ ЛЬГОТНИКИ</t>
  </si>
  <si>
    <t>Монтаж коммерческих приборов учета без организации АСКУЭ</t>
  </si>
  <si>
    <t>400 кВА с трансформатором 250 кВА (Демонтаж ТП 160 кВА)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</si>
  <si>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</si>
  <si>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</si>
  <si>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</si>
  <si>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</si>
  <si>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</si>
  <si>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</si>
  <si>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</si>
  <si>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</si>
  <si>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Демонтаж ТП</t>
  </si>
  <si>
    <t>возврат</t>
  </si>
  <si>
    <t>ТП 160 кВА</t>
  </si>
  <si>
    <t>30 лот Не льготники (8500003220)</t>
  </si>
  <si>
    <t xml:space="preserve">250 кВА </t>
  </si>
  <si>
    <t>КТП 250 кВА (Демонтаж ТП 160 кВА)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</si>
</sst>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sz val="18"/>
      <color theme="1"/>
      <name val="Calibri"/>
      <family val="2"/>
      <charset val="204"/>
      <scheme val="minor"/>
    </font>
    <font>
      <b/>
      <sz val="22"/>
      <name val="Arial Cyr"/>
      <charset val="204"/>
    </font>
    <font>
      <b/>
      <sz val="22"/>
      <color theme="1"/>
      <name val="Times New Roman"/>
      <family val="1"/>
      <charset val="204"/>
    </font>
    <font>
      <b/>
      <sz val="22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6" fillId="2" borderId="0" xfId="0" applyNumberFormat="1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2" fillId="5" borderId="1" xfId="0" applyNumberFormat="1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14" fontId="13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5" fillId="4" borderId="2" xfId="0" applyNumberFormat="1" applyFont="1" applyFill="1" applyBorder="1" applyAlignment="1">
      <alignment horizontal="center" vertical="center" wrapText="1"/>
    </xf>
    <xf numFmtId="164" fontId="15" fillId="4" borderId="2" xfId="0" applyNumberFormat="1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"/>
  <sheetViews>
    <sheetView tabSelected="1" view="pageBreakPreview" topLeftCell="I1" zoomScale="50" zoomScaleNormal="30" zoomScaleSheetLayoutView="50" workbookViewId="0">
      <pane ySplit="2" topLeftCell="A6" activePane="bottomLeft" state="frozen"/>
      <selection pane="bottomLeft" activeCell="AP10" sqref="AP10"/>
    </sheetView>
  </sheetViews>
  <sheetFormatPr defaultColWidth="9.140625" defaultRowHeight="21" x14ac:dyDescent="0.35"/>
  <cols>
    <col min="1" max="1" width="19.85546875" style="15" customWidth="1"/>
    <col min="2" max="2" width="15.85546875" style="15" customWidth="1"/>
    <col min="3" max="3" width="21.140625" style="15" customWidth="1"/>
    <col min="4" max="4" width="33.28515625" style="15" customWidth="1"/>
    <col min="5" max="5" width="13.28515625" style="15" customWidth="1"/>
    <col min="6" max="6" width="36.42578125" style="15" customWidth="1"/>
    <col min="7" max="7" width="67.42578125" style="9" customWidth="1"/>
    <col min="8" max="8" width="89" style="9" customWidth="1"/>
    <col min="9" max="9" width="24.42578125" style="19" customWidth="1"/>
    <col min="10" max="10" width="25.140625" style="20" customWidth="1"/>
    <col min="11" max="11" width="19.140625" style="20" customWidth="1"/>
    <col min="12" max="12" width="8.7109375" style="20" customWidth="1"/>
    <col min="13" max="13" width="13" style="20" customWidth="1"/>
    <col min="14" max="14" width="13.7109375" style="20" customWidth="1"/>
    <col min="15" max="15" width="17" style="20" customWidth="1"/>
    <col min="16" max="16" width="14.85546875" style="20" customWidth="1"/>
    <col min="17" max="17" width="36.85546875" style="20" customWidth="1"/>
    <col min="18" max="18" width="14.5703125" style="5" hidden="1" customWidth="1"/>
    <col min="19" max="19" width="9.140625" style="5" hidden="1" customWidth="1"/>
    <col min="20" max="20" width="13" style="5" hidden="1" customWidth="1"/>
    <col min="21" max="21" width="13.7109375" style="5" customWidth="1"/>
    <col min="22" max="22" width="9.140625" style="5" hidden="1" customWidth="1"/>
    <col min="23" max="23" width="11.85546875" style="5" customWidth="1"/>
    <col min="24" max="24" width="12.7109375" style="5" hidden="1" customWidth="1"/>
    <col min="25" max="25" width="10" style="5" hidden="1" customWidth="1"/>
    <col min="26" max="26" width="9.140625" style="5" hidden="1" customWidth="1"/>
    <col min="27" max="27" width="12.5703125" style="3" hidden="1" customWidth="1"/>
    <col min="28" max="30" width="9.140625" style="3" hidden="1" customWidth="1"/>
    <col min="31" max="31" width="11.5703125" style="3" hidden="1" customWidth="1"/>
    <col min="32" max="32" width="9.140625" style="3" hidden="1" customWidth="1"/>
    <col min="33" max="34" width="10.7109375" style="3" hidden="1" customWidth="1"/>
    <col min="35" max="36" width="9.140625" style="3" hidden="1" customWidth="1"/>
    <col min="37" max="37" width="9.5703125" style="3" hidden="1" customWidth="1"/>
    <col min="38" max="38" width="9.140625" style="3" hidden="1" customWidth="1"/>
    <col min="39" max="39" width="12.42578125" style="3" customWidth="1"/>
    <col min="40" max="40" width="14.5703125" style="3" customWidth="1"/>
    <col min="41" max="42" width="12.42578125" style="3" customWidth="1"/>
    <col min="43" max="46" width="9.140625" style="3" hidden="1" customWidth="1"/>
    <col min="47" max="47" width="13.5703125" style="3" hidden="1" customWidth="1"/>
    <col min="48" max="48" width="11.42578125" style="3" hidden="1" customWidth="1"/>
    <col min="49" max="49" width="11.85546875" style="3" customWidth="1"/>
    <col min="50" max="50" width="13.28515625" style="3" hidden="1" customWidth="1"/>
    <col min="51" max="51" width="13.28515625" style="3" customWidth="1"/>
    <col min="52" max="52" width="16.42578125" style="3" hidden="1" customWidth="1"/>
    <col min="53" max="53" width="13.42578125" style="3" hidden="1" customWidth="1"/>
    <col min="54" max="54" width="15.42578125" style="3" hidden="1" customWidth="1"/>
    <col min="55" max="55" width="11.28515625" style="3" hidden="1" customWidth="1"/>
    <col min="56" max="57" width="11.42578125" style="3" hidden="1" customWidth="1"/>
    <col min="58" max="58" width="11.85546875" style="3" hidden="1" customWidth="1"/>
    <col min="59" max="59" width="9.140625" style="3" hidden="1" customWidth="1"/>
    <col min="60" max="60" width="19.5703125" style="3" customWidth="1"/>
    <col min="61" max="61" width="20.140625" style="12" customWidth="1"/>
    <col min="62" max="62" width="18" style="3" customWidth="1"/>
    <col min="63" max="63" width="17.7109375" style="5" customWidth="1"/>
    <col min="64" max="16384" width="9.140625" style="5"/>
  </cols>
  <sheetData>
    <row r="1" spans="1:63" ht="23.25" x14ac:dyDescent="0.35">
      <c r="A1" s="38" t="s">
        <v>61</v>
      </c>
      <c r="C1" s="17"/>
    </row>
    <row r="2" spans="1:63" s="18" customFormat="1" ht="181.5" customHeight="1" x14ac:dyDescent="0.25">
      <c r="A2" s="1" t="s">
        <v>0</v>
      </c>
      <c r="B2" s="1" t="s">
        <v>28</v>
      </c>
      <c r="C2" s="1" t="s">
        <v>29</v>
      </c>
      <c r="D2" s="1" t="s">
        <v>1</v>
      </c>
      <c r="E2" s="1" t="s">
        <v>2</v>
      </c>
      <c r="F2" s="1" t="s">
        <v>21</v>
      </c>
      <c r="G2" s="1" t="s">
        <v>26</v>
      </c>
      <c r="H2" s="1" t="s">
        <v>3</v>
      </c>
      <c r="I2" s="2" t="s">
        <v>50</v>
      </c>
      <c r="J2" s="2" t="s">
        <v>51</v>
      </c>
      <c r="K2" s="2" t="s">
        <v>52</v>
      </c>
      <c r="L2" s="2"/>
      <c r="M2" s="2" t="s">
        <v>53</v>
      </c>
      <c r="N2" s="2" t="s">
        <v>54</v>
      </c>
      <c r="O2" s="2" t="s">
        <v>55</v>
      </c>
      <c r="P2" s="2" t="s">
        <v>56</v>
      </c>
      <c r="Q2" s="2" t="s">
        <v>57</v>
      </c>
      <c r="R2" s="28" t="s">
        <v>4</v>
      </c>
      <c r="S2" s="1"/>
      <c r="T2" s="1" t="s">
        <v>25</v>
      </c>
      <c r="U2" s="1" t="s">
        <v>48</v>
      </c>
      <c r="V2" s="1"/>
      <c r="W2" s="1"/>
      <c r="X2" s="1" t="s">
        <v>5</v>
      </c>
      <c r="Y2" s="1" t="s">
        <v>6</v>
      </c>
      <c r="Z2" s="1"/>
      <c r="AA2" s="2" t="s">
        <v>7</v>
      </c>
      <c r="AB2" s="2"/>
      <c r="AC2" s="2" t="s">
        <v>8</v>
      </c>
      <c r="AD2" s="2"/>
      <c r="AE2" s="2" t="s">
        <v>9</v>
      </c>
      <c r="AF2" s="2"/>
      <c r="AG2" s="2" t="s">
        <v>10</v>
      </c>
      <c r="AH2" s="2"/>
      <c r="AI2" s="2" t="s">
        <v>11</v>
      </c>
      <c r="AJ2" s="2"/>
      <c r="AK2" s="2" t="s">
        <v>10</v>
      </c>
      <c r="AL2" s="2"/>
      <c r="AM2" s="2" t="s">
        <v>12</v>
      </c>
      <c r="AN2" s="2"/>
      <c r="AO2" s="2" t="s">
        <v>30</v>
      </c>
      <c r="AP2" s="2"/>
      <c r="AQ2" s="2" t="s">
        <v>13</v>
      </c>
      <c r="AR2" s="2"/>
      <c r="AS2" s="2" t="s">
        <v>14</v>
      </c>
      <c r="AT2" s="2"/>
      <c r="AU2" s="2" t="s">
        <v>15</v>
      </c>
      <c r="AV2" s="2"/>
      <c r="AW2" s="2" t="s">
        <v>16</v>
      </c>
      <c r="AX2" s="2"/>
      <c r="AY2" s="2"/>
      <c r="AZ2" s="2" t="s">
        <v>17</v>
      </c>
      <c r="BA2" s="2"/>
      <c r="BB2" s="2" t="s">
        <v>18</v>
      </c>
      <c r="BC2" s="2"/>
      <c r="BD2" s="2" t="s">
        <v>19</v>
      </c>
      <c r="BE2" s="2"/>
      <c r="BF2" s="2" t="s">
        <v>22</v>
      </c>
      <c r="BG2" s="2"/>
      <c r="BH2" s="2" t="s">
        <v>24</v>
      </c>
      <c r="BI2" s="10" t="s">
        <v>23</v>
      </c>
      <c r="BJ2" s="2" t="s">
        <v>20</v>
      </c>
    </row>
    <row r="3" spans="1:63" s="4" customFormat="1" ht="134.25" customHeight="1" x14ac:dyDescent="0.25">
      <c r="A3" s="31" t="s">
        <v>33</v>
      </c>
      <c r="B3" s="30">
        <v>40842068</v>
      </c>
      <c r="C3" s="32">
        <v>96382.09</v>
      </c>
      <c r="D3" s="30" t="s">
        <v>36</v>
      </c>
      <c r="E3" s="30" t="s">
        <v>39</v>
      </c>
      <c r="F3" s="30" t="s">
        <v>41</v>
      </c>
      <c r="G3" s="23" t="s">
        <v>44</v>
      </c>
      <c r="H3" s="23" t="s">
        <v>32</v>
      </c>
      <c r="I3" s="24" t="s">
        <v>16</v>
      </c>
      <c r="J3" s="25">
        <f>AW3</f>
        <v>0.04</v>
      </c>
      <c r="K3" s="25">
        <f>J3*930</f>
        <v>37.200000000000003</v>
      </c>
      <c r="L3" s="25"/>
      <c r="M3" s="25">
        <f>K3*0.08</f>
        <v>2.9760000000000004</v>
      </c>
      <c r="N3" s="25">
        <f>K3-M3-P3</f>
        <v>31.992000000000004</v>
      </c>
      <c r="O3" s="25">
        <v>0</v>
      </c>
      <c r="P3" s="25">
        <f>K3*0.06</f>
        <v>2.2320000000000002</v>
      </c>
      <c r="Q3" s="25">
        <f>M3+N3+O3+P3</f>
        <v>37.200000000000003</v>
      </c>
      <c r="R3" s="29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>
        <v>0.04</v>
      </c>
      <c r="AX3" s="6"/>
      <c r="AY3" s="6">
        <f>AW3*930</f>
        <v>37.200000000000003</v>
      </c>
      <c r="AZ3" s="6"/>
      <c r="BA3" s="6"/>
      <c r="BB3" s="6"/>
      <c r="BC3" s="6"/>
      <c r="BD3" s="6"/>
      <c r="BE3" s="6"/>
      <c r="BF3" s="6"/>
      <c r="BG3" s="6"/>
      <c r="BH3" s="6">
        <f>W3+AN3+AP3+AY3</f>
        <v>37.200000000000003</v>
      </c>
      <c r="BI3" s="11">
        <v>41879</v>
      </c>
      <c r="BJ3" s="6"/>
      <c r="BK3" s="7"/>
    </row>
    <row r="4" spans="1:63" s="4" customFormat="1" ht="409.6" customHeight="1" x14ac:dyDescent="0.25">
      <c r="A4" s="31" t="s">
        <v>34</v>
      </c>
      <c r="B4" s="30">
        <v>40884929</v>
      </c>
      <c r="C4" s="32">
        <v>66571.5</v>
      </c>
      <c r="D4" s="30" t="s">
        <v>37</v>
      </c>
      <c r="E4" s="30" t="s">
        <v>31</v>
      </c>
      <c r="F4" s="30" t="s">
        <v>42</v>
      </c>
      <c r="G4" s="23" t="s">
        <v>27</v>
      </c>
      <c r="H4" s="37" t="s">
        <v>46</v>
      </c>
      <c r="I4" s="21"/>
      <c r="J4" s="22"/>
      <c r="K4" s="22">
        <f>K5+K6+K7+K8</f>
        <v>491.77499999999998</v>
      </c>
      <c r="L4" s="22"/>
      <c r="M4" s="22">
        <f>M5+M6+M7+M8</f>
        <v>14.950000000000001</v>
      </c>
      <c r="N4" s="22">
        <f t="shared" ref="N4:Q4" si="0">N5+N6+N7+N8</f>
        <v>70.615000000000009</v>
      </c>
      <c r="O4" s="22">
        <f>O5+O6+O8</f>
        <v>400.14</v>
      </c>
      <c r="P4" s="22">
        <f t="shared" si="0"/>
        <v>6.0699999999999994</v>
      </c>
      <c r="Q4" s="22">
        <f t="shared" si="0"/>
        <v>491.77499999999998</v>
      </c>
      <c r="R4" s="29"/>
      <c r="S4" s="6"/>
      <c r="T4" s="6"/>
      <c r="U4" s="6">
        <v>1</v>
      </c>
      <c r="V4" s="6"/>
      <c r="W4" s="6">
        <v>12.5</v>
      </c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 t="s">
        <v>63</v>
      </c>
      <c r="AN4" s="6">
        <f>438.585+28.19</f>
        <v>466.77499999999998</v>
      </c>
      <c r="AO4" s="6">
        <v>1</v>
      </c>
      <c r="AP4" s="6">
        <v>12.5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>
        <f t="shared" ref="BH4:BH9" si="1">W4+AN4+AP4+AY4</f>
        <v>491.77499999999998</v>
      </c>
      <c r="BI4" s="11">
        <v>41937</v>
      </c>
      <c r="BJ4" s="6"/>
      <c r="BK4" s="7"/>
    </row>
    <row r="5" spans="1:63" s="4" customFormat="1" ht="70.5" customHeight="1" x14ac:dyDescent="0.25">
      <c r="A5" s="13"/>
      <c r="B5" s="14"/>
      <c r="C5" s="16"/>
      <c r="D5" s="14"/>
      <c r="E5" s="14"/>
      <c r="F5" s="14"/>
      <c r="G5" s="8"/>
      <c r="H5" s="8"/>
      <c r="I5" s="26" t="s">
        <v>48</v>
      </c>
      <c r="J5" s="27">
        <f>U4</f>
        <v>1</v>
      </c>
      <c r="K5" s="27">
        <v>12.5</v>
      </c>
      <c r="L5" s="27"/>
      <c r="M5" s="27">
        <v>0.75</v>
      </c>
      <c r="N5" s="27">
        <v>1.53</v>
      </c>
      <c r="O5" s="27">
        <v>10.119999999999999</v>
      </c>
      <c r="P5" s="27">
        <v>0.1</v>
      </c>
      <c r="Q5" s="27">
        <f>M5+N5+O5+P5</f>
        <v>12.499999999999998</v>
      </c>
      <c r="R5" s="29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>
        <f t="shared" si="1"/>
        <v>0</v>
      </c>
      <c r="BI5" s="11"/>
      <c r="BJ5" s="6"/>
      <c r="BK5" s="7"/>
    </row>
    <row r="6" spans="1:63" s="57" customFormat="1" ht="70.5" customHeight="1" x14ac:dyDescent="0.25">
      <c r="A6" s="49"/>
      <c r="B6" s="50"/>
      <c r="C6" s="51"/>
      <c r="D6" s="50"/>
      <c r="E6" s="50"/>
      <c r="F6" s="50"/>
      <c r="G6" s="50"/>
      <c r="H6" s="50"/>
      <c r="I6" s="52" t="s">
        <v>12</v>
      </c>
      <c r="J6" s="53" t="s">
        <v>62</v>
      </c>
      <c r="K6" s="53">
        <v>438.58499999999998</v>
      </c>
      <c r="L6" s="53"/>
      <c r="M6" s="53">
        <v>11.38</v>
      </c>
      <c r="N6" s="53">
        <v>41.695</v>
      </c>
      <c r="O6" s="53">
        <v>379.9</v>
      </c>
      <c r="P6" s="53">
        <v>5.61</v>
      </c>
      <c r="Q6" s="53">
        <f>M6+N6+O6+P6</f>
        <v>438.58499999999998</v>
      </c>
      <c r="R6" s="54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>
        <f t="shared" si="1"/>
        <v>0</v>
      </c>
      <c r="BI6" s="56"/>
      <c r="BJ6" s="55"/>
      <c r="BK6" s="56"/>
    </row>
    <row r="7" spans="1:63" s="4" customFormat="1" ht="70.5" customHeight="1" x14ac:dyDescent="0.25">
      <c r="A7" s="13"/>
      <c r="B7" s="14"/>
      <c r="C7" s="16"/>
      <c r="D7" s="14"/>
      <c r="E7" s="14"/>
      <c r="F7" s="14"/>
      <c r="G7" s="8"/>
      <c r="H7" s="8"/>
      <c r="I7" s="26" t="s">
        <v>58</v>
      </c>
      <c r="J7" s="27" t="s">
        <v>60</v>
      </c>
      <c r="K7" s="27">
        <v>28.19</v>
      </c>
      <c r="L7" s="27"/>
      <c r="M7" s="27">
        <v>2.0699999999999998</v>
      </c>
      <c r="N7" s="27">
        <v>25.86</v>
      </c>
      <c r="O7" s="27" t="s">
        <v>59</v>
      </c>
      <c r="P7" s="27">
        <v>0.26</v>
      </c>
      <c r="Q7" s="27">
        <f>M7+N7+P7</f>
        <v>28.19</v>
      </c>
      <c r="R7" s="29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>
        <f t="shared" si="1"/>
        <v>0</v>
      </c>
      <c r="BI7" s="11"/>
      <c r="BJ7" s="6"/>
      <c r="BK7" s="7"/>
    </row>
    <row r="8" spans="1:63" s="4" customFormat="1" ht="70.5" customHeight="1" x14ac:dyDescent="0.25">
      <c r="A8" s="13"/>
      <c r="B8" s="14"/>
      <c r="C8" s="16"/>
      <c r="D8" s="14"/>
      <c r="E8" s="14"/>
      <c r="F8" s="14"/>
      <c r="G8" s="8"/>
      <c r="H8" s="8"/>
      <c r="I8" s="26" t="s">
        <v>30</v>
      </c>
      <c r="J8" s="27">
        <f>AO4</f>
        <v>1</v>
      </c>
      <c r="K8" s="27">
        <v>12.5</v>
      </c>
      <c r="L8" s="27"/>
      <c r="M8" s="27">
        <v>0.75</v>
      </c>
      <c r="N8" s="27">
        <v>1.53</v>
      </c>
      <c r="O8" s="27">
        <v>10.119999999999999</v>
      </c>
      <c r="P8" s="27">
        <v>0.1</v>
      </c>
      <c r="Q8" s="27">
        <f>M8+N8+O8+P8</f>
        <v>12.499999999999998</v>
      </c>
      <c r="R8" s="29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>
        <f t="shared" si="1"/>
        <v>0</v>
      </c>
      <c r="BI8" s="11"/>
      <c r="BJ8" s="6"/>
      <c r="BK8" s="7"/>
    </row>
    <row r="9" spans="1:63" s="4" customFormat="1" ht="110.25" customHeight="1" x14ac:dyDescent="0.25">
      <c r="A9" s="31" t="s">
        <v>35</v>
      </c>
      <c r="B9" s="30">
        <v>40873254</v>
      </c>
      <c r="C9" s="32">
        <v>124902.88</v>
      </c>
      <c r="D9" s="34" t="s">
        <v>38</v>
      </c>
      <c r="E9" s="34" t="s">
        <v>40</v>
      </c>
      <c r="F9" s="34" t="s">
        <v>43</v>
      </c>
      <c r="G9" s="35" t="s">
        <v>45</v>
      </c>
      <c r="H9" s="35" t="s">
        <v>32</v>
      </c>
      <c r="I9" s="24" t="s">
        <v>16</v>
      </c>
      <c r="J9" s="25">
        <f>AW9</f>
        <v>0.3</v>
      </c>
      <c r="K9" s="25">
        <f>J9*930</f>
        <v>279</v>
      </c>
      <c r="L9" s="25"/>
      <c r="M9" s="25">
        <f>K9*0.08</f>
        <v>22.32</v>
      </c>
      <c r="N9" s="25">
        <f>K9-M9-P9</f>
        <v>239.94</v>
      </c>
      <c r="O9" s="25">
        <v>0</v>
      </c>
      <c r="P9" s="25">
        <f>K9*0.06</f>
        <v>16.739999999999998</v>
      </c>
      <c r="Q9" s="25">
        <f>M9+N9+O9+P9</f>
        <v>279</v>
      </c>
      <c r="R9" s="3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>
        <v>0.3</v>
      </c>
      <c r="AX9" s="6"/>
      <c r="AY9" s="6">
        <f>AW9*930</f>
        <v>279</v>
      </c>
      <c r="AZ9" s="33"/>
      <c r="BA9" s="6"/>
      <c r="BB9" s="6"/>
      <c r="BC9" s="6"/>
      <c r="BD9" s="6"/>
      <c r="BE9" s="6"/>
      <c r="BF9" s="6"/>
      <c r="BG9" s="6"/>
      <c r="BH9" s="6">
        <f t="shared" si="1"/>
        <v>279</v>
      </c>
      <c r="BI9" s="11">
        <v>41879</v>
      </c>
      <c r="BJ9" s="6"/>
      <c r="BK9" s="7"/>
    </row>
    <row r="10" spans="1:63" s="48" customFormat="1" ht="110.25" customHeight="1" x14ac:dyDescent="0.25">
      <c r="A10" s="40"/>
      <c r="B10" s="41"/>
      <c r="C10" s="42"/>
      <c r="D10" s="39"/>
      <c r="E10" s="39"/>
      <c r="F10" s="39"/>
      <c r="G10" s="39"/>
      <c r="H10" s="39" t="s">
        <v>57</v>
      </c>
      <c r="I10" s="39"/>
      <c r="J10" s="43"/>
      <c r="K10" s="43">
        <f>K3+K4+K9</f>
        <v>807.97500000000002</v>
      </c>
      <c r="L10" s="43"/>
      <c r="M10" s="43"/>
      <c r="N10" s="43"/>
      <c r="O10" s="43"/>
      <c r="P10" s="43"/>
      <c r="Q10" s="43">
        <f>Q3+Q4+Q9</f>
        <v>807.97500000000002</v>
      </c>
      <c r="R10" s="43">
        <f t="shared" ref="R10:V10" si="2">R3+R4+R9</f>
        <v>0</v>
      </c>
      <c r="S10" s="43">
        <f t="shared" si="2"/>
        <v>0</v>
      </c>
      <c r="T10" s="43">
        <f t="shared" si="2"/>
        <v>0</v>
      </c>
      <c r="U10" s="43">
        <f t="shared" si="2"/>
        <v>1</v>
      </c>
      <c r="V10" s="43">
        <f t="shared" si="2"/>
        <v>0</v>
      </c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>
        <f t="shared" ref="AO10:AP10" si="3">AO3+AO4+AO9</f>
        <v>1</v>
      </c>
      <c r="AP10" s="43"/>
      <c r="AQ10" s="43">
        <f t="shared" ref="AQ10" si="4">AQ3+AQ4+AQ9</f>
        <v>0</v>
      </c>
      <c r="AR10" s="43">
        <f t="shared" ref="AR10" si="5">AR3+AR4+AR9</f>
        <v>0</v>
      </c>
      <c r="AS10" s="43">
        <f t="shared" ref="AS10" si="6">AS3+AS4+AS9</f>
        <v>0</v>
      </c>
      <c r="AT10" s="43">
        <f t="shared" ref="AT10" si="7">AT3+AT4+AT9</f>
        <v>0</v>
      </c>
      <c r="AU10" s="43">
        <f t="shared" ref="AU10" si="8">AU3+AU4+AU9</f>
        <v>0</v>
      </c>
      <c r="AV10" s="43">
        <f t="shared" ref="AV10" si="9">AV3+AV4+AV9</f>
        <v>0</v>
      </c>
      <c r="AW10" s="43">
        <f t="shared" ref="AW10" si="10">AW3+AW4+AW9</f>
        <v>0.33999999999999997</v>
      </c>
      <c r="AX10" s="44"/>
      <c r="AY10" s="44"/>
      <c r="AZ10" s="45"/>
      <c r="BA10" s="44"/>
      <c r="BB10" s="44"/>
      <c r="BC10" s="44"/>
      <c r="BD10" s="44"/>
      <c r="BE10" s="44"/>
      <c r="BF10" s="44"/>
      <c r="BG10" s="44"/>
      <c r="BH10" s="44">
        <f>BH3+BH4+BH9</f>
        <v>807.97500000000002</v>
      </c>
      <c r="BI10" s="46"/>
      <c r="BJ10" s="44"/>
      <c r="BK10" s="47"/>
    </row>
  </sheetData>
  <autoFilter ref="A2:BJ9"/>
  <pageMargins left="0" right="0" top="0" bottom="0" header="0" footer="0"/>
  <pageSetup paperSize="9" scale="2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9"/>
  <sheetViews>
    <sheetView view="pageBreakPreview" topLeftCell="I1" zoomScale="40" zoomScaleNormal="70" zoomScaleSheetLayoutView="40" workbookViewId="0">
      <pane ySplit="2" topLeftCell="A3" activePane="bottomLeft" state="frozen"/>
      <selection pane="bottomLeft" activeCell="AC4" sqref="AC4"/>
    </sheetView>
  </sheetViews>
  <sheetFormatPr defaultColWidth="9.140625" defaultRowHeight="21" x14ac:dyDescent="0.35"/>
  <cols>
    <col min="1" max="1" width="19.85546875" style="15" customWidth="1"/>
    <col min="2" max="2" width="15.85546875" style="15" customWidth="1"/>
    <col min="3" max="3" width="21.140625" style="15" customWidth="1"/>
    <col min="4" max="4" width="33.28515625" style="15" customWidth="1"/>
    <col min="5" max="5" width="10.5703125" style="15" customWidth="1"/>
    <col min="6" max="6" width="36.42578125" style="15" customWidth="1"/>
    <col min="7" max="7" width="109.5703125" style="9" customWidth="1"/>
    <col min="8" max="8" width="124.42578125" style="9" customWidth="1"/>
    <col min="9" max="9" width="14.5703125" style="5" customWidth="1"/>
    <col min="10" max="10" width="0" style="5" hidden="1" customWidth="1"/>
    <col min="11" max="11" width="13" style="5" customWidth="1"/>
    <col min="12" max="12" width="13.7109375" style="5" customWidth="1"/>
    <col min="13" max="13" width="0" style="5" hidden="1" customWidth="1"/>
    <col min="14" max="14" width="12.7109375" style="5" customWidth="1"/>
    <col min="15" max="15" width="10" style="5" bestFit="1" customWidth="1"/>
    <col min="16" max="16" width="0" style="5" hidden="1" customWidth="1"/>
    <col min="17" max="17" width="12.5703125" style="3" customWidth="1"/>
    <col min="18" max="18" width="0" style="3" hidden="1" customWidth="1"/>
    <col min="19" max="19" width="9.140625" style="3"/>
    <col min="20" max="20" width="0" style="3" hidden="1" customWidth="1"/>
    <col min="21" max="21" width="11.5703125" style="3" customWidth="1"/>
    <col min="22" max="22" width="0" style="3" hidden="1" customWidth="1"/>
    <col min="23" max="23" width="10.7109375" style="3" customWidth="1"/>
    <col min="24" max="24" width="10.7109375" style="3" hidden="1" customWidth="1"/>
    <col min="25" max="25" width="9.140625" style="3"/>
    <col min="26" max="26" width="0" style="3" hidden="1" customWidth="1"/>
    <col min="27" max="27" width="9.5703125" style="3" bestFit="1" customWidth="1"/>
    <col min="28" max="28" width="0" style="3" hidden="1" customWidth="1"/>
    <col min="29" max="30" width="12.42578125" style="3" customWidth="1"/>
    <col min="31" max="31" width="9.140625" style="3" customWidth="1"/>
    <col min="32" max="32" width="9.140625" style="3" hidden="1" customWidth="1"/>
    <col min="33" max="33" width="9.140625" style="3" customWidth="1"/>
    <col min="34" max="34" width="9.140625" style="3" hidden="1" customWidth="1"/>
    <col min="35" max="35" width="13.5703125" style="3" customWidth="1"/>
    <col min="36" max="36" width="11.42578125" style="3" hidden="1" customWidth="1"/>
    <col min="37" max="37" width="11.85546875" style="3" customWidth="1"/>
    <col min="38" max="38" width="13.28515625" style="3" hidden="1" customWidth="1"/>
    <col min="39" max="39" width="16.42578125" style="3" customWidth="1"/>
    <col min="40" max="40" width="13.42578125" style="3" hidden="1" customWidth="1"/>
    <col min="41" max="41" width="15.42578125" style="3" customWidth="1"/>
    <col min="42" max="42" width="11.28515625" style="3" hidden="1" customWidth="1"/>
    <col min="43" max="43" width="11.42578125" style="3" customWidth="1"/>
    <col min="44" max="44" width="11.42578125" style="3" hidden="1" customWidth="1"/>
    <col min="45" max="45" width="11.85546875" style="3" customWidth="1"/>
    <col min="46" max="46" width="9.140625" style="3" hidden="1" customWidth="1"/>
    <col min="47" max="47" width="12.5703125" style="3" customWidth="1"/>
    <col min="48" max="48" width="16.140625" style="12" customWidth="1"/>
    <col min="49" max="49" width="18" style="3" customWidth="1"/>
    <col min="50" max="50" width="17.7109375" style="5" customWidth="1"/>
    <col min="51" max="16384" width="9.140625" style="5"/>
  </cols>
  <sheetData>
    <row r="1" spans="1:50" ht="23.25" x14ac:dyDescent="0.35">
      <c r="C1" s="17" t="s">
        <v>47</v>
      </c>
    </row>
    <row r="2" spans="1:50" s="18" customFormat="1" ht="181.5" customHeight="1" x14ac:dyDescent="0.25">
      <c r="A2" s="1" t="s">
        <v>0</v>
      </c>
      <c r="B2" s="1" t="s">
        <v>28</v>
      </c>
      <c r="C2" s="1" t="s">
        <v>29</v>
      </c>
      <c r="D2" s="1" t="s">
        <v>1</v>
      </c>
      <c r="E2" s="1" t="s">
        <v>2</v>
      </c>
      <c r="F2" s="1" t="s">
        <v>21</v>
      </c>
      <c r="G2" s="1" t="s">
        <v>26</v>
      </c>
      <c r="H2" s="1" t="s">
        <v>3</v>
      </c>
      <c r="I2" s="1" t="s">
        <v>4</v>
      </c>
      <c r="J2" s="1"/>
      <c r="K2" s="1" t="s">
        <v>25</v>
      </c>
      <c r="L2" s="1" t="s">
        <v>48</v>
      </c>
      <c r="M2" s="1"/>
      <c r="N2" s="1" t="s">
        <v>5</v>
      </c>
      <c r="O2" s="1" t="s">
        <v>6</v>
      </c>
      <c r="P2" s="1"/>
      <c r="Q2" s="2" t="s">
        <v>7</v>
      </c>
      <c r="R2" s="2"/>
      <c r="S2" s="2" t="s">
        <v>8</v>
      </c>
      <c r="T2" s="2"/>
      <c r="U2" s="2" t="s">
        <v>9</v>
      </c>
      <c r="V2" s="2"/>
      <c r="W2" s="2" t="s">
        <v>10</v>
      </c>
      <c r="X2" s="2"/>
      <c r="Y2" s="2" t="s">
        <v>11</v>
      </c>
      <c r="Z2" s="2"/>
      <c r="AA2" s="2" t="s">
        <v>10</v>
      </c>
      <c r="AB2" s="2"/>
      <c r="AC2" s="2" t="s">
        <v>12</v>
      </c>
      <c r="AD2" s="2" t="s">
        <v>30</v>
      </c>
      <c r="AE2" s="2" t="s">
        <v>13</v>
      </c>
      <c r="AF2" s="2"/>
      <c r="AG2" s="2" t="s">
        <v>14</v>
      </c>
      <c r="AH2" s="2"/>
      <c r="AI2" s="2" t="s">
        <v>15</v>
      </c>
      <c r="AJ2" s="2"/>
      <c r="AK2" s="2" t="s">
        <v>16</v>
      </c>
      <c r="AL2" s="2"/>
      <c r="AM2" s="2" t="s">
        <v>17</v>
      </c>
      <c r="AN2" s="2"/>
      <c r="AO2" s="2" t="s">
        <v>18</v>
      </c>
      <c r="AP2" s="2"/>
      <c r="AQ2" s="2" t="s">
        <v>19</v>
      </c>
      <c r="AR2" s="2"/>
      <c r="AS2" s="2" t="s">
        <v>22</v>
      </c>
      <c r="AT2" s="2"/>
      <c r="AU2" s="2" t="s">
        <v>24</v>
      </c>
      <c r="AV2" s="10" t="s">
        <v>23</v>
      </c>
      <c r="AW2" s="2" t="s">
        <v>20</v>
      </c>
    </row>
    <row r="3" spans="1:50" s="4" customFormat="1" ht="134.25" customHeight="1" x14ac:dyDescent="0.25">
      <c r="A3" s="13" t="s">
        <v>33</v>
      </c>
      <c r="B3" s="14">
        <v>40842068</v>
      </c>
      <c r="C3" s="16">
        <v>96382.09</v>
      </c>
      <c r="D3" s="14" t="s">
        <v>36</v>
      </c>
      <c r="E3" s="14" t="s">
        <v>39</v>
      </c>
      <c r="F3" s="14" t="s">
        <v>41</v>
      </c>
      <c r="G3" s="8" t="s">
        <v>44</v>
      </c>
      <c r="H3" s="8" t="s">
        <v>32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>
        <v>0.04</v>
      </c>
      <c r="AL3" s="6"/>
      <c r="AM3" s="6"/>
      <c r="AN3" s="6"/>
      <c r="AO3" s="6"/>
      <c r="AP3" s="6"/>
      <c r="AQ3" s="6"/>
      <c r="AR3" s="6"/>
      <c r="AS3" s="6"/>
      <c r="AT3" s="6"/>
      <c r="AU3" s="6"/>
      <c r="AV3" s="11">
        <v>41879</v>
      </c>
      <c r="AW3" s="6"/>
      <c r="AX3" s="7"/>
    </row>
    <row r="4" spans="1:50" s="4" customFormat="1" ht="409.6" customHeight="1" x14ac:dyDescent="0.25">
      <c r="A4" s="13" t="s">
        <v>34</v>
      </c>
      <c r="B4" s="14">
        <v>40884929</v>
      </c>
      <c r="C4" s="16">
        <v>66571.5</v>
      </c>
      <c r="D4" s="14" t="s">
        <v>37</v>
      </c>
      <c r="E4" s="14" t="s">
        <v>31</v>
      </c>
      <c r="F4" s="14" t="s">
        <v>42</v>
      </c>
      <c r="G4" s="8" t="s">
        <v>27</v>
      </c>
      <c r="H4" s="8" t="s">
        <v>46</v>
      </c>
      <c r="I4" s="6"/>
      <c r="J4" s="6"/>
      <c r="K4" s="6"/>
      <c r="L4" s="6">
        <v>1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 t="s">
        <v>49</v>
      </c>
      <c r="AD4" s="6">
        <v>1</v>
      </c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11">
        <v>41937</v>
      </c>
      <c r="AW4" s="6"/>
      <c r="AX4" s="7"/>
    </row>
    <row r="5" spans="1:50" s="4" customFormat="1" ht="110.25" customHeight="1" x14ac:dyDescent="0.25">
      <c r="A5" s="13" t="s">
        <v>35</v>
      </c>
      <c r="B5" s="14">
        <v>40873254</v>
      </c>
      <c r="C5" s="16">
        <v>124902.88</v>
      </c>
      <c r="D5" s="14" t="s">
        <v>38</v>
      </c>
      <c r="E5" s="14" t="s">
        <v>40</v>
      </c>
      <c r="F5" s="14" t="s">
        <v>43</v>
      </c>
      <c r="G5" s="8" t="s">
        <v>45</v>
      </c>
      <c r="H5" s="8" t="s">
        <v>32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>
        <v>0.3</v>
      </c>
      <c r="AL5" s="6"/>
      <c r="AN5" s="6"/>
      <c r="AO5" s="6"/>
      <c r="AP5" s="6"/>
      <c r="AQ5" s="6"/>
      <c r="AR5" s="6"/>
      <c r="AS5" s="6"/>
      <c r="AT5" s="6"/>
      <c r="AU5" s="6"/>
      <c r="AV5" s="11">
        <v>41879</v>
      </c>
      <c r="AW5" s="6"/>
      <c r="AX5" s="7"/>
    </row>
    <row r="6" spans="1:50" s="4" customFormat="1" ht="111" customHeight="1" x14ac:dyDescent="0.35">
      <c r="A6" s="13"/>
      <c r="B6" s="14"/>
      <c r="C6" s="16"/>
      <c r="D6" s="14"/>
      <c r="E6" s="14"/>
      <c r="F6" s="14"/>
      <c r="G6" s="8"/>
      <c r="H6" s="8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11"/>
      <c r="AW6" s="6"/>
      <c r="AX6" s="7"/>
    </row>
    <row r="7" spans="1:50" s="4" customFormat="1" ht="111" customHeight="1" x14ac:dyDescent="0.35">
      <c r="A7" s="13"/>
      <c r="B7" s="14"/>
      <c r="C7" s="16"/>
      <c r="D7" s="14"/>
      <c r="E7" s="14"/>
      <c r="F7" s="14"/>
      <c r="G7" s="8"/>
      <c r="H7" s="8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11"/>
      <c r="AW7" s="6"/>
      <c r="AX7" s="7"/>
    </row>
    <row r="8" spans="1:50" s="4" customFormat="1" ht="144.75" customHeight="1" x14ac:dyDescent="0.25">
      <c r="A8" s="13"/>
      <c r="B8" s="14"/>
      <c r="C8" s="16"/>
      <c r="D8" s="14"/>
      <c r="E8" s="14"/>
      <c r="F8" s="14"/>
      <c r="G8" s="8"/>
      <c r="H8" s="8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11"/>
      <c r="AW8" s="6"/>
      <c r="AX8" s="7"/>
    </row>
    <row r="9" spans="1:50" s="4" customFormat="1" ht="242.25" customHeight="1" x14ac:dyDescent="0.25">
      <c r="A9" s="13"/>
      <c r="B9" s="14"/>
      <c r="C9" s="16"/>
      <c r="D9" s="14"/>
      <c r="E9" s="14"/>
      <c r="F9" s="14"/>
      <c r="G9" s="8"/>
      <c r="H9" s="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11"/>
      <c r="AW9" s="6"/>
      <c r="AX9" s="7"/>
    </row>
    <row r="10" spans="1:50" s="4" customFormat="1" ht="111" customHeight="1" x14ac:dyDescent="0.25">
      <c r="A10" s="13"/>
      <c r="B10" s="14"/>
      <c r="C10" s="16"/>
      <c r="D10" s="14"/>
      <c r="E10" s="14"/>
      <c r="F10" s="14"/>
      <c r="G10" s="8"/>
      <c r="H10" s="8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11"/>
      <c r="AW10" s="6"/>
      <c r="AX10" s="7"/>
    </row>
    <row r="11" spans="1:50" s="4" customFormat="1" ht="111" customHeight="1" x14ac:dyDescent="0.25">
      <c r="A11" s="13"/>
      <c r="B11" s="14"/>
      <c r="C11" s="16"/>
      <c r="D11" s="14"/>
      <c r="E11" s="14"/>
      <c r="F11" s="14"/>
      <c r="G11" s="8"/>
      <c r="H11" s="8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11"/>
      <c r="AW11" s="6"/>
      <c r="AX11" s="7"/>
    </row>
    <row r="12" spans="1:50" s="4" customFormat="1" ht="111" customHeight="1" x14ac:dyDescent="0.25">
      <c r="A12" s="13"/>
      <c r="B12" s="14"/>
      <c r="C12" s="16"/>
      <c r="D12" s="14"/>
      <c r="E12" s="14"/>
      <c r="F12" s="14"/>
      <c r="G12" s="8"/>
      <c r="H12" s="8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11"/>
      <c r="AW12" s="6"/>
      <c r="AX12" s="7"/>
    </row>
    <row r="13" spans="1:50" s="4" customFormat="1" ht="111" customHeight="1" x14ac:dyDescent="0.25">
      <c r="A13" s="13"/>
      <c r="B13" s="14"/>
      <c r="C13" s="16"/>
      <c r="D13" s="14"/>
      <c r="E13" s="14"/>
      <c r="F13" s="14"/>
      <c r="G13" s="8"/>
      <c r="H13" s="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11"/>
      <c r="AW13" s="6"/>
      <c r="AX13" s="7"/>
    </row>
    <row r="14" spans="1:50" s="4" customFormat="1" ht="111" customHeight="1" x14ac:dyDescent="0.25">
      <c r="A14" s="13"/>
      <c r="B14" s="14"/>
      <c r="C14" s="16"/>
      <c r="D14" s="14"/>
      <c r="E14" s="14"/>
      <c r="F14" s="14"/>
      <c r="G14" s="8"/>
      <c r="H14" s="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11"/>
      <c r="AW14" s="6"/>
      <c r="AX14" s="7"/>
    </row>
    <row r="15" spans="1:50" s="4" customFormat="1" ht="111" customHeight="1" x14ac:dyDescent="0.25">
      <c r="A15" s="13"/>
      <c r="B15" s="14"/>
      <c r="C15" s="16"/>
      <c r="D15" s="14"/>
      <c r="E15" s="14"/>
      <c r="F15" s="14"/>
      <c r="G15" s="8"/>
      <c r="H15" s="8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11"/>
      <c r="AW15" s="6"/>
      <c r="AX15" s="7"/>
    </row>
    <row r="16" spans="1:50" s="4" customFormat="1" ht="111" customHeight="1" x14ac:dyDescent="0.25">
      <c r="A16" s="13"/>
      <c r="B16" s="14"/>
      <c r="C16" s="16"/>
      <c r="D16" s="14"/>
      <c r="E16" s="14"/>
      <c r="F16" s="14"/>
      <c r="G16" s="8"/>
      <c r="H16" s="8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11"/>
      <c r="AW16" s="6"/>
      <c r="AX16" s="7"/>
    </row>
    <row r="17" spans="1:50" s="4" customFormat="1" ht="111" customHeight="1" x14ac:dyDescent="0.25">
      <c r="A17" s="13"/>
      <c r="B17" s="14"/>
      <c r="C17" s="16"/>
      <c r="D17" s="14"/>
      <c r="E17" s="14"/>
      <c r="F17" s="14"/>
      <c r="G17" s="8"/>
      <c r="H17" s="8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11"/>
      <c r="AW17" s="6"/>
      <c r="AX17" s="7"/>
    </row>
    <row r="18" spans="1:50" s="4" customFormat="1" ht="111" customHeight="1" x14ac:dyDescent="0.25">
      <c r="A18" s="13"/>
      <c r="B18" s="14"/>
      <c r="C18" s="16"/>
      <c r="D18" s="14"/>
      <c r="E18" s="14"/>
      <c r="F18" s="14"/>
      <c r="G18" s="8"/>
      <c r="H18" s="8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11"/>
      <c r="AW18" s="6"/>
      <c r="AX18" s="7"/>
    </row>
    <row r="19" spans="1:50" s="4" customFormat="1" ht="111" customHeight="1" x14ac:dyDescent="0.25">
      <c r="A19" s="13"/>
      <c r="B19" s="14"/>
      <c r="C19" s="16"/>
      <c r="D19" s="14"/>
      <c r="E19" s="14"/>
      <c r="F19" s="14"/>
      <c r="G19" s="8"/>
      <c r="H19" s="8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11"/>
      <c r="AW19" s="6"/>
      <c r="AX19" s="7"/>
    </row>
    <row r="20" spans="1:50" s="4" customFormat="1" ht="111" customHeight="1" x14ac:dyDescent="0.25">
      <c r="A20" s="13"/>
      <c r="B20" s="14"/>
      <c r="C20" s="16"/>
      <c r="D20" s="14"/>
      <c r="E20" s="14"/>
      <c r="F20" s="14"/>
      <c r="G20" s="8"/>
      <c r="H20" s="8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11"/>
      <c r="AW20" s="6"/>
      <c r="AX20" s="7"/>
    </row>
    <row r="21" spans="1:50" s="4" customFormat="1" ht="111" customHeight="1" x14ac:dyDescent="0.25">
      <c r="A21" s="13"/>
      <c r="B21" s="14"/>
      <c r="C21" s="16"/>
      <c r="D21" s="14"/>
      <c r="E21" s="14"/>
      <c r="F21" s="14"/>
      <c r="G21" s="8"/>
      <c r="H21" s="8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11"/>
      <c r="AW21" s="6"/>
      <c r="AX21" s="7"/>
    </row>
    <row r="22" spans="1:50" s="4" customFormat="1" ht="111" customHeight="1" x14ac:dyDescent="0.25">
      <c r="A22" s="13"/>
      <c r="B22" s="14"/>
      <c r="C22" s="16"/>
      <c r="D22" s="14"/>
      <c r="E22" s="14"/>
      <c r="F22" s="14"/>
      <c r="G22" s="8"/>
      <c r="H22" s="8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11"/>
      <c r="AW22" s="6"/>
      <c r="AX22" s="7"/>
    </row>
    <row r="23" spans="1:50" s="4" customFormat="1" ht="111" customHeight="1" x14ac:dyDescent="0.25">
      <c r="A23" s="13"/>
      <c r="B23" s="14"/>
      <c r="C23" s="16"/>
      <c r="D23" s="14"/>
      <c r="E23" s="14"/>
      <c r="F23" s="14"/>
      <c r="G23" s="8"/>
      <c r="H23" s="8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11"/>
      <c r="AW23" s="6"/>
      <c r="AX23" s="7"/>
    </row>
    <row r="24" spans="1:50" s="4" customFormat="1" ht="111" customHeight="1" x14ac:dyDescent="0.25">
      <c r="A24" s="13"/>
      <c r="B24" s="14"/>
      <c r="C24" s="16"/>
      <c r="D24" s="14"/>
      <c r="E24" s="14"/>
      <c r="F24" s="14"/>
      <c r="G24" s="8"/>
      <c r="H24" s="8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11"/>
      <c r="AW24" s="6"/>
      <c r="AX24" s="7"/>
    </row>
    <row r="25" spans="1:50" s="4" customFormat="1" ht="111" customHeight="1" x14ac:dyDescent="0.25">
      <c r="A25" s="13"/>
      <c r="B25" s="14"/>
      <c r="C25" s="16"/>
      <c r="D25" s="14"/>
      <c r="E25" s="14"/>
      <c r="F25" s="14"/>
      <c r="G25" s="8"/>
      <c r="H25" s="8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11"/>
      <c r="AW25" s="6"/>
      <c r="AX25" s="7"/>
    </row>
    <row r="26" spans="1:50" s="4" customFormat="1" ht="111" customHeight="1" x14ac:dyDescent="0.25">
      <c r="A26" s="13"/>
      <c r="B26" s="14"/>
      <c r="C26" s="16"/>
      <c r="D26" s="14"/>
      <c r="E26" s="14"/>
      <c r="F26" s="14"/>
      <c r="G26" s="8"/>
      <c r="H26" s="8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11"/>
      <c r="AW26" s="6"/>
      <c r="AX26" s="7"/>
    </row>
    <row r="27" spans="1:50" s="4" customFormat="1" ht="111" customHeight="1" x14ac:dyDescent="0.25">
      <c r="A27" s="13"/>
      <c r="B27" s="14"/>
      <c r="C27" s="16"/>
      <c r="D27" s="14"/>
      <c r="E27" s="14"/>
      <c r="F27" s="14"/>
      <c r="G27" s="8"/>
      <c r="H27" s="8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11"/>
      <c r="AW27" s="6"/>
      <c r="AX27" s="7"/>
    </row>
    <row r="28" spans="1:50" s="4" customFormat="1" ht="120.75" customHeight="1" x14ac:dyDescent="0.25">
      <c r="A28" s="13"/>
      <c r="B28" s="13"/>
      <c r="C28" s="16"/>
      <c r="D28" s="14"/>
      <c r="E28" s="14"/>
      <c r="F28" s="14"/>
      <c r="G28" s="8"/>
      <c r="H28" s="8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11"/>
      <c r="AW28" s="6"/>
      <c r="AX28" s="7"/>
    </row>
    <row r="29" spans="1:50" s="4" customFormat="1" ht="174" customHeight="1" x14ac:dyDescent="0.25">
      <c r="A29" s="13"/>
      <c r="B29" s="13"/>
      <c r="C29" s="16"/>
      <c r="D29" s="14"/>
      <c r="E29" s="14"/>
      <c r="F29" s="14"/>
      <c r="G29" s="8"/>
      <c r="H29" s="8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11"/>
      <c r="AW29" s="6"/>
      <c r="AX29" s="7"/>
    </row>
    <row r="30" spans="1:50" s="4" customFormat="1" ht="118.5" customHeight="1" x14ac:dyDescent="0.25">
      <c r="A30" s="13"/>
      <c r="B30" s="13"/>
      <c r="C30" s="16"/>
      <c r="D30" s="14"/>
      <c r="E30" s="14"/>
      <c r="F30" s="14"/>
      <c r="G30" s="8"/>
      <c r="H30" s="8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11"/>
      <c r="AW30" s="6"/>
      <c r="AX30" s="7"/>
    </row>
    <row r="31" spans="1:50" s="4" customFormat="1" ht="111" customHeight="1" x14ac:dyDescent="0.25">
      <c r="A31" s="13"/>
      <c r="B31" s="13"/>
      <c r="C31" s="16"/>
      <c r="D31" s="14"/>
      <c r="E31" s="14"/>
      <c r="F31" s="14"/>
      <c r="G31" s="8"/>
      <c r="H31" s="8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11"/>
      <c r="AW31" s="6"/>
      <c r="AX31" s="7"/>
    </row>
    <row r="32" spans="1:50" s="4" customFormat="1" ht="108.75" customHeight="1" x14ac:dyDescent="0.25">
      <c r="A32" s="13"/>
      <c r="B32" s="13"/>
      <c r="C32" s="16"/>
      <c r="D32" s="14"/>
      <c r="E32" s="14"/>
      <c r="F32" s="14"/>
      <c r="G32" s="8"/>
      <c r="H32" s="8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11"/>
      <c r="AW32" s="6"/>
      <c r="AX32" s="7"/>
    </row>
    <row r="33" spans="1:50" s="4" customFormat="1" ht="101.25" customHeight="1" x14ac:dyDescent="0.25">
      <c r="A33" s="13"/>
      <c r="B33" s="13"/>
      <c r="C33" s="16"/>
      <c r="D33" s="14"/>
      <c r="E33" s="14"/>
      <c r="F33" s="14"/>
      <c r="G33" s="8"/>
      <c r="H33" s="8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11"/>
      <c r="AW33" s="6"/>
      <c r="AX33" s="7"/>
    </row>
    <row r="34" spans="1:50" s="4" customFormat="1" ht="103.5" customHeight="1" x14ac:dyDescent="0.25">
      <c r="A34" s="13"/>
      <c r="B34" s="13"/>
      <c r="C34" s="16"/>
      <c r="D34" s="14"/>
      <c r="E34" s="14"/>
      <c r="F34" s="14"/>
      <c r="G34" s="8"/>
      <c r="H34" s="8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11"/>
      <c r="AW34" s="6"/>
      <c r="AX34" s="7"/>
    </row>
    <row r="35" spans="1:50" s="4" customFormat="1" ht="107.25" customHeight="1" x14ac:dyDescent="0.25">
      <c r="A35" s="13"/>
      <c r="B35" s="13"/>
      <c r="C35" s="16"/>
      <c r="D35" s="14"/>
      <c r="E35" s="14"/>
      <c r="F35" s="14"/>
      <c r="G35" s="8"/>
      <c r="H35" s="8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11"/>
      <c r="AW35" s="6"/>
      <c r="AX35" s="7"/>
    </row>
    <row r="36" spans="1:50" s="4" customFormat="1" ht="62.25" customHeight="1" x14ac:dyDescent="0.25">
      <c r="A36" s="13"/>
      <c r="B36" s="13"/>
      <c r="C36" s="16"/>
      <c r="D36" s="14"/>
      <c r="E36" s="14"/>
      <c r="F36" s="14"/>
      <c r="G36" s="8"/>
      <c r="H36" s="8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11"/>
      <c r="AW36" s="6"/>
      <c r="AX36" s="7"/>
    </row>
    <row r="37" spans="1:50" s="4" customFormat="1" ht="62.25" customHeight="1" x14ac:dyDescent="0.25">
      <c r="A37" s="13"/>
      <c r="B37" s="13"/>
      <c r="C37" s="16"/>
      <c r="D37" s="14"/>
      <c r="E37" s="14"/>
      <c r="F37" s="14"/>
      <c r="G37" s="8"/>
      <c r="H37" s="8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11"/>
      <c r="AW37" s="6"/>
      <c r="AX37" s="7"/>
    </row>
    <row r="38" spans="1:50" s="4" customFormat="1" ht="62.25" customHeight="1" x14ac:dyDescent="0.25">
      <c r="A38" s="13"/>
      <c r="B38" s="13"/>
      <c r="C38" s="16"/>
      <c r="D38" s="14"/>
      <c r="E38" s="14"/>
      <c r="F38" s="14"/>
      <c r="G38" s="8"/>
      <c r="H38" s="8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11"/>
      <c r="AW38" s="6"/>
      <c r="AX38" s="7"/>
    </row>
    <row r="39" spans="1:50" s="4" customFormat="1" ht="62.25" customHeight="1" x14ac:dyDescent="0.25">
      <c r="A39" s="13"/>
      <c r="B39" s="13"/>
      <c r="C39" s="16"/>
      <c r="D39" s="14"/>
      <c r="E39" s="14"/>
      <c r="F39" s="14"/>
      <c r="G39" s="8"/>
      <c r="H39" s="8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11"/>
      <c r="AW39" s="6"/>
      <c r="AX39" s="7"/>
    </row>
    <row r="40" spans="1:50" s="4" customFormat="1" ht="62.25" customHeight="1" x14ac:dyDescent="0.25">
      <c r="A40" s="13"/>
      <c r="B40" s="13"/>
      <c r="C40" s="16"/>
      <c r="D40" s="14"/>
      <c r="E40" s="14"/>
      <c r="F40" s="14"/>
      <c r="G40" s="8"/>
      <c r="H40" s="8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11"/>
      <c r="AW40" s="6"/>
      <c r="AX40" s="7"/>
    </row>
    <row r="41" spans="1:50" s="4" customFormat="1" ht="62.25" customHeight="1" x14ac:dyDescent="0.25">
      <c r="A41" s="13"/>
      <c r="B41" s="13"/>
      <c r="C41" s="16"/>
      <c r="D41" s="14"/>
      <c r="E41" s="14"/>
      <c r="F41" s="14"/>
      <c r="G41" s="8"/>
      <c r="H41" s="8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11"/>
      <c r="AW41" s="6"/>
      <c r="AX41" s="7"/>
    </row>
    <row r="42" spans="1:50" s="4" customFormat="1" ht="118.5" customHeight="1" x14ac:dyDescent="0.25">
      <c r="A42" s="13"/>
      <c r="B42" s="13"/>
      <c r="C42" s="13"/>
      <c r="D42" s="14"/>
      <c r="E42" s="14"/>
      <c r="F42" s="14"/>
      <c r="G42" s="8"/>
      <c r="H42" s="8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11"/>
      <c r="AW42" s="6"/>
      <c r="AX42" s="7"/>
    </row>
    <row r="43" spans="1:50" s="4" customFormat="1" ht="118.5" customHeight="1" x14ac:dyDescent="0.25">
      <c r="A43" s="13"/>
      <c r="B43" s="13"/>
      <c r="C43" s="13"/>
      <c r="D43" s="14"/>
      <c r="E43" s="14"/>
      <c r="F43" s="14"/>
      <c r="G43" s="8"/>
      <c r="H43" s="8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11"/>
      <c r="AW43" s="6"/>
      <c r="AX43" s="7"/>
    </row>
    <row r="44" spans="1:50" s="4" customFormat="1" ht="118.5" customHeight="1" x14ac:dyDescent="0.25">
      <c r="A44" s="13"/>
      <c r="B44" s="13"/>
      <c r="C44" s="13"/>
      <c r="D44" s="14"/>
      <c r="E44" s="14"/>
      <c r="F44" s="14"/>
      <c r="G44" s="8"/>
      <c r="H44" s="8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11"/>
      <c r="AW44" s="6"/>
      <c r="AX44" s="7"/>
    </row>
    <row r="45" spans="1:50" s="4" customFormat="1" ht="118.5" customHeight="1" x14ac:dyDescent="0.25">
      <c r="A45" s="13"/>
      <c r="B45" s="13"/>
      <c r="C45" s="13"/>
      <c r="D45" s="14"/>
      <c r="E45" s="14"/>
      <c r="F45" s="14"/>
      <c r="G45" s="8"/>
      <c r="H45" s="8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11"/>
      <c r="AW45" s="6"/>
      <c r="AX45" s="7"/>
    </row>
    <row r="46" spans="1:50" s="4" customFormat="1" ht="118.5" customHeight="1" x14ac:dyDescent="0.25">
      <c r="A46" s="13"/>
      <c r="B46" s="13"/>
      <c r="C46" s="13"/>
      <c r="D46" s="14"/>
      <c r="E46" s="14"/>
      <c r="F46" s="14"/>
      <c r="G46" s="8"/>
      <c r="H46" s="8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11"/>
      <c r="AW46" s="6"/>
      <c r="AX46" s="7"/>
    </row>
    <row r="47" spans="1:50" s="4" customFormat="1" ht="118.5" customHeight="1" x14ac:dyDescent="0.25">
      <c r="A47" s="13"/>
      <c r="B47" s="13"/>
      <c r="C47" s="13"/>
      <c r="D47" s="14"/>
      <c r="E47" s="14"/>
      <c r="F47" s="14"/>
      <c r="G47" s="8"/>
      <c r="H47" s="8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11"/>
      <c r="AW47" s="6"/>
      <c r="AX47" s="7"/>
    </row>
    <row r="48" spans="1:50" s="4" customFormat="1" ht="118.5" customHeight="1" x14ac:dyDescent="0.25">
      <c r="A48" s="13"/>
      <c r="B48" s="13"/>
      <c r="C48" s="13"/>
      <c r="D48" s="14"/>
      <c r="E48" s="14"/>
      <c r="F48" s="14"/>
      <c r="G48" s="8"/>
      <c r="H48" s="8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11"/>
      <c r="AW48" s="6"/>
      <c r="AX48" s="7"/>
    </row>
    <row r="49" spans="1:50" s="4" customFormat="1" ht="118.5" customHeight="1" x14ac:dyDescent="0.25">
      <c r="A49" s="13"/>
      <c r="B49" s="13"/>
      <c r="C49" s="13"/>
      <c r="D49" s="14"/>
      <c r="E49" s="14"/>
      <c r="F49" s="14"/>
      <c r="G49" s="8"/>
      <c r="H49" s="8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11"/>
      <c r="AW49" s="6"/>
      <c r="AX49" s="7"/>
    </row>
  </sheetData>
  <autoFilter ref="A2:AW39"/>
  <pageMargins left="0" right="0" top="0" bottom="0" header="0" footer="0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30_лот_(Не_льготники) расчет</vt:lpstr>
      <vt:lpstr>30_лот_(Не_льготники)</vt:lpstr>
      <vt:lpstr>'30_лот_(Не_льготники)'!Заголовки_для_печати</vt:lpstr>
      <vt:lpstr>'30_лот_(Не_льготники) расчет'!Заголовки_для_печати</vt:lpstr>
      <vt:lpstr>'30_лот_(Не_льготники)'!Область_печати</vt:lpstr>
      <vt:lpstr>'30_лот_(Не_льготники)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2014-06-18T07:33:36Z</dcterms:modified>
</cp:coreProperties>
</file>