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K6" i="4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U183" i="4"/>
  <c r="K183" i="4" s="1"/>
  <c r="T136" i="4"/>
  <c r="AH136" i="4" s="1"/>
  <c r="U175" i="4"/>
  <c r="K175" i="4" s="1"/>
  <c r="R198" i="4"/>
  <c r="P167" i="4"/>
  <c r="T144" i="4"/>
  <c r="J144" i="4" s="1"/>
  <c r="AG103" i="4"/>
  <c r="S107" i="4"/>
  <c r="I107" i="4" s="1"/>
  <c r="P175" i="4"/>
  <c r="AI175" i="4"/>
  <c r="T213" i="4"/>
  <c r="O213" i="4" s="1"/>
  <c r="S134" i="4"/>
  <c r="I134" i="4" s="1"/>
  <c r="AI167" i="4"/>
  <c r="T209" i="4"/>
  <c r="O209" i="4" s="1"/>
  <c r="I133" i="4"/>
  <c r="J209" i="4"/>
  <c r="N103" i="4"/>
  <c r="J202" i="4"/>
  <c r="N102" i="4" l="1"/>
  <c r="N95" i="4"/>
  <c r="AG107" i="4"/>
  <c r="Y213" i="4"/>
  <c r="P183" i="4"/>
  <c r="Z175" i="4"/>
  <c r="Y136" i="4"/>
  <c r="Z183" i="4"/>
  <c r="AB198" i="4"/>
  <c r="Q73" i="4"/>
  <c r="O144" i="4"/>
  <c r="AH202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N23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/>
  <c r="S6" i="4"/>
  <c r="AG6" i="4" s="1"/>
  <c r="V6" i="4"/>
  <c r="AJ6" i="4" s="1"/>
  <c r="T7" i="4"/>
  <c r="AH7" i="4" s="1"/>
  <c r="U7" i="4"/>
  <c r="AI7" i="4" s="1"/>
  <c r="V7" i="4"/>
  <c r="AJ7" i="4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 s="1"/>
  <c r="S11" i="4"/>
  <c r="AG11" i="4" s="1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 s="1"/>
  <c r="W12" i="4"/>
  <c r="AK12" i="4" s="1"/>
  <c r="T13" i="4"/>
  <c r="AH13" i="4" s="1"/>
  <c r="U13" i="4"/>
  <c r="AI13" i="4" s="1"/>
  <c r="V13" i="4"/>
  <c r="AJ13" i="4" s="1"/>
  <c r="W13" i="4"/>
  <c r="AK13" i="4" s="1"/>
  <c r="T14" i="4"/>
  <c r="AH14" i="4" s="1"/>
  <c r="V14" i="4"/>
  <c r="AJ14" i="4" s="1"/>
  <c r="W14" i="4"/>
  <c r="AK14" i="4" s="1"/>
  <c r="T15" i="4"/>
  <c r="AH15" i="4" s="1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 s="1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 s="1"/>
  <c r="W19" i="4"/>
  <c r="AK19" i="4" s="1"/>
  <c r="T20" i="4"/>
  <c r="AH20" i="4" s="1"/>
  <c r="U20" i="4"/>
  <c r="AI20" i="4" s="1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 s="1"/>
  <c r="S28" i="4"/>
  <c r="AG28" i="4" s="1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 s="1"/>
  <c r="W31" i="4"/>
  <c r="AK31" i="4" s="1"/>
  <c r="T32" i="4"/>
  <c r="AH32" i="4" s="1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/>
  <c r="S34" i="4"/>
  <c r="AG34" i="4"/>
  <c r="V34" i="4"/>
  <c r="AJ34" i="4"/>
  <c r="S35" i="4"/>
  <c r="AG35" i="4" s="1"/>
  <c r="S36" i="4"/>
  <c r="AG36" i="4" s="1"/>
  <c r="U36" i="4"/>
  <c r="AI36" i="4"/>
  <c r="V36" i="4"/>
  <c r="AJ36" i="4" s="1"/>
  <c r="T37" i="4"/>
  <c r="AH37" i="4" s="1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 s="1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 s="1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 s="1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 s="1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 s="1"/>
  <c r="V63" i="4"/>
  <c r="AJ63" i="4" s="1"/>
  <c r="W63" i="4"/>
  <c r="AK63" i="4" s="1"/>
  <c r="T64" i="4"/>
  <c r="AH64" i="4" s="1"/>
  <c r="U64" i="4"/>
  <c r="AI64" i="4" s="1"/>
  <c r="V64" i="4"/>
  <c r="AJ64" i="4" s="1"/>
  <c r="W64" i="4"/>
  <c r="AK64" i="4" s="1"/>
  <c r="T65" i="4"/>
  <c r="AH65" i="4" s="1"/>
  <c r="U65" i="4"/>
  <c r="AI65" i="4" s="1"/>
  <c r="V65" i="4"/>
  <c r="AJ65" i="4" s="1"/>
  <c r="W65" i="4"/>
  <c r="T66" i="4"/>
  <c r="AH66" i="4" s="1"/>
  <c r="U66" i="4"/>
  <c r="AI66" i="4" s="1"/>
  <c r="V66" i="4"/>
  <c r="AJ66" i="4" s="1"/>
  <c r="W66" i="4"/>
  <c r="AK66" i="4" s="1"/>
  <c r="T67" i="4"/>
  <c r="AH67" i="4" s="1"/>
  <c r="U67" i="4"/>
  <c r="AI67" i="4" s="1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 s="1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 s="1"/>
  <c r="V75" i="4"/>
  <c r="AJ75" i="4" s="1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 s="1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 s="1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I96" i="6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 s="1"/>
  <c r="S101" i="4"/>
  <c r="AG101" i="4" s="1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 s="1"/>
  <c r="R90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P99" i="4"/>
  <c r="R99" i="4"/>
  <c r="Y99" i="4"/>
  <c r="Z99" i="4"/>
  <c r="AB99" i="4"/>
  <c r="N47" i="4"/>
  <c r="Q47" i="4"/>
  <c r="R47" i="4"/>
  <c r="X47" i="4"/>
  <c r="AA47" i="4"/>
  <c r="AB47" i="4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O94" i="4"/>
  <c r="R94" i="4"/>
  <c r="Y94" i="4"/>
  <c r="AA94" i="4"/>
  <c r="AB94" i="4"/>
  <c r="P61" i="4"/>
  <c r="Z61" i="4"/>
  <c r="AF61" i="4" s="1"/>
  <c r="N39" i="4"/>
  <c r="P39" i="4"/>
  <c r="Q39" i="4"/>
  <c r="X39" i="4"/>
  <c r="Z39" i="4"/>
  <c r="AA39" i="4"/>
  <c r="P82" i="4"/>
  <c r="R82" i="4"/>
  <c r="Z82" i="4"/>
  <c r="AB82" i="4"/>
  <c r="O56" i="4"/>
  <c r="Q56" i="4"/>
  <c r="R56" i="4"/>
  <c r="Y56" i="4"/>
  <c r="AA56" i="4"/>
  <c r="AB56" i="4"/>
  <c r="R4" i="4"/>
  <c r="AB4" i="4"/>
  <c r="AF4" i="4" s="1"/>
  <c r="O23" i="4"/>
  <c r="Q23" i="4"/>
  <c r="Y23" i="4"/>
  <c r="AA23" i="4"/>
  <c r="AA40" i="4"/>
  <c r="K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I30" i="10" s="1"/>
  <c r="AA30" i="4"/>
  <c r="AB30" i="4"/>
  <c r="L30" i="10" s="1"/>
  <c r="O92" i="4"/>
  <c r="Q92" i="4"/>
  <c r="R92" i="4"/>
  <c r="Y92" i="4"/>
  <c r="AA92" i="4"/>
  <c r="AB92" i="4"/>
  <c r="AA54" i="4"/>
  <c r="K54" i="10" s="1"/>
  <c r="AB54" i="4"/>
  <c r="L54" i="10" s="1"/>
  <c r="L4" i="10"/>
  <c r="M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K58" i="10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L40" i="4"/>
  <c r="M40" i="4"/>
  <c r="AC40" i="4" s="1"/>
  <c r="H42" i="6" s="1"/>
  <c r="L54" i="4"/>
  <c r="M54" i="4"/>
  <c r="L90" i="4"/>
  <c r="M90" i="4"/>
  <c r="K10" i="10"/>
  <c r="L10" i="10"/>
  <c r="Y22" i="4"/>
  <c r="I22" i="10" s="1"/>
  <c r="Z22" i="4"/>
  <c r="J22" i="10" s="1"/>
  <c r="AA22" i="4"/>
  <c r="K22" i="10" s="1"/>
  <c r="AB22" i="4"/>
  <c r="L22" i="10" s="1"/>
  <c r="I65" i="10"/>
  <c r="J65" i="10"/>
  <c r="K65" i="10"/>
  <c r="L90" i="10"/>
  <c r="I74" i="10"/>
  <c r="K74" i="10"/>
  <c r="L74" i="10"/>
  <c r="K30" i="10"/>
  <c r="J61" i="10"/>
  <c r="M61" i="10" s="1"/>
  <c r="Q88" i="4"/>
  <c r="R88" i="4"/>
  <c r="R90" i="6" s="1"/>
  <c r="Y64" i="4"/>
  <c r="I64" i="10" s="1"/>
  <c r="Z64" i="4"/>
  <c r="J64" i="10" s="1"/>
  <c r="AA64" i="4"/>
  <c r="K64" i="10" s="1"/>
  <c r="AB64" i="4"/>
  <c r="L64" i="10" s="1"/>
  <c r="J44" i="4"/>
  <c r="L44" i="4"/>
  <c r="M44" i="4"/>
  <c r="J74" i="4"/>
  <c r="L74" i="4"/>
  <c r="M74" i="4"/>
  <c r="J41" i="4"/>
  <c r="AC41" i="4" s="1"/>
  <c r="H43" i="6" s="1"/>
  <c r="J56" i="4"/>
  <c r="L56" i="4"/>
  <c r="M56" i="4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J94" i="4"/>
  <c r="L94" i="4"/>
  <c r="M94" i="4"/>
  <c r="J37" i="4"/>
  <c r="K37" i="4"/>
  <c r="L37" i="4"/>
  <c r="M37" i="4"/>
  <c r="K63" i="4"/>
  <c r="L63" i="4"/>
  <c r="M63" i="4"/>
  <c r="AC63" i="4"/>
  <c r="H65" i="6" s="1"/>
  <c r="S202" i="4"/>
  <c r="I202" i="4"/>
  <c r="U202" i="4"/>
  <c r="K202" i="4"/>
  <c r="W202" i="4"/>
  <c r="M202" i="4"/>
  <c r="Q40" i="4"/>
  <c r="R40" i="4"/>
  <c r="R42" i="6" s="1"/>
  <c r="P3" i="4"/>
  <c r="R3" i="4"/>
  <c r="Z3" i="4"/>
  <c r="J3" i="10" s="1"/>
  <c r="R8" i="10" s="1"/>
  <c r="R19" i="10" s="1"/>
  <c r="R25" i="10" s="1"/>
  <c r="AB3" i="4"/>
  <c r="L3" i="10" s="1"/>
  <c r="T8" i="10" s="1"/>
  <c r="T19" i="10" s="1"/>
  <c r="T25" i="10" s="1"/>
  <c r="O8" i="4"/>
  <c r="Q8" i="4"/>
  <c r="R8" i="4"/>
  <c r="Y8" i="4"/>
  <c r="AA8" i="4"/>
  <c r="AB8" i="4"/>
  <c r="O44" i="4"/>
  <c r="Q44" i="4"/>
  <c r="BB44" i="4" s="1"/>
  <c r="R44" i="4"/>
  <c r="Y44" i="4"/>
  <c r="AA44" i="4"/>
  <c r="AB44" i="4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P137" i="4"/>
  <c r="R137" i="4"/>
  <c r="Z137" i="4"/>
  <c r="AB137" i="4"/>
  <c r="K3" i="4"/>
  <c r="M3" i="4"/>
  <c r="I5" i="4"/>
  <c r="J5" i="4"/>
  <c r="L5" i="4"/>
  <c r="I6" i="4"/>
  <c r="L6" i="4"/>
  <c r="J7" i="4"/>
  <c r="K7" i="4"/>
  <c r="L7" i="4"/>
  <c r="M7" i="4"/>
  <c r="J8" i="4"/>
  <c r="AC8" i="4" s="1"/>
  <c r="H10" i="6" s="1"/>
  <c r="L8" i="4"/>
  <c r="M8" i="4"/>
  <c r="L10" i="4"/>
  <c r="M10" i="4"/>
  <c r="I11" i="4"/>
  <c r="K11" i="4"/>
  <c r="L11" i="4"/>
  <c r="M11" i="4"/>
  <c r="I12" i="4"/>
  <c r="J12" i="4"/>
  <c r="K12" i="4"/>
  <c r="L12" i="4"/>
  <c r="M12" i="4"/>
  <c r="J14" i="4"/>
  <c r="L14" i="4"/>
  <c r="M14" i="4"/>
  <c r="J15" i="4"/>
  <c r="K15" i="4"/>
  <c r="L15" i="4"/>
  <c r="M15" i="4"/>
  <c r="I16" i="4"/>
  <c r="J16" i="4"/>
  <c r="K16" i="4"/>
  <c r="L16" i="4"/>
  <c r="M16" i="4"/>
  <c r="J17" i="4"/>
  <c r="K17" i="4"/>
  <c r="AC17" i="4" s="1"/>
  <c r="H19" i="6" s="1"/>
  <c r="L17" i="4"/>
  <c r="M17" i="4"/>
  <c r="J18" i="4"/>
  <c r="L18" i="4"/>
  <c r="M18" i="4"/>
  <c r="J20" i="4"/>
  <c r="K20" i="4"/>
  <c r="AC20" i="4" s="1"/>
  <c r="H22" i="6" s="1"/>
  <c r="L20" i="4"/>
  <c r="M20" i="4"/>
  <c r="J21" i="4"/>
  <c r="K21" i="4"/>
  <c r="L21" i="4"/>
  <c r="M21" i="4"/>
  <c r="J24" i="4"/>
  <c r="K24" i="4"/>
  <c r="L24" i="4"/>
  <c r="M24" i="4"/>
  <c r="I25" i="4"/>
  <c r="M25" i="4"/>
  <c r="J26" i="4"/>
  <c r="L26" i="4"/>
  <c r="M26" i="4"/>
  <c r="I27" i="4"/>
  <c r="L27" i="4"/>
  <c r="M27" i="4"/>
  <c r="I28" i="4"/>
  <c r="J28" i="4"/>
  <c r="K28" i="4"/>
  <c r="L28" i="4"/>
  <c r="M28" i="4"/>
  <c r="J29" i="4"/>
  <c r="K29" i="4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L33" i="4"/>
  <c r="M33" i="4"/>
  <c r="I34" i="4"/>
  <c r="L34" i="4"/>
  <c r="I35" i="4"/>
  <c r="AC35" i="4" s="1"/>
  <c r="H37" i="6" s="1"/>
  <c r="I36" i="4"/>
  <c r="K36" i="4"/>
  <c r="L36" i="4"/>
  <c r="K38" i="4"/>
  <c r="AC38" i="4" s="1"/>
  <c r="H40" i="6" s="1"/>
  <c r="K42" i="4"/>
  <c r="AC42" i="4" s="1"/>
  <c r="H44" i="6" s="1"/>
  <c r="J43" i="4"/>
  <c r="K43" i="4"/>
  <c r="L43" i="4"/>
  <c r="M43" i="4"/>
  <c r="J45" i="4"/>
  <c r="M45" i="4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J58" i="4"/>
  <c r="L58" i="4"/>
  <c r="M58" i="4"/>
  <c r="J59" i="4"/>
  <c r="K59" i="4"/>
  <c r="AC59" i="4" s="1"/>
  <c r="H61" i="6" s="1"/>
  <c r="L59" i="4"/>
  <c r="M59" i="4"/>
  <c r="J60" i="4"/>
  <c r="K60" i="4"/>
  <c r="L60" i="4"/>
  <c r="M60" i="4"/>
  <c r="K61" i="4"/>
  <c r="AC61" i="4" s="1"/>
  <c r="H63" i="6" s="1"/>
  <c r="I62" i="4"/>
  <c r="K62" i="4"/>
  <c r="L62" i="4"/>
  <c r="M62" i="4"/>
  <c r="J64" i="4"/>
  <c r="K64" i="4"/>
  <c r="L64" i="4"/>
  <c r="M64" i="4"/>
  <c r="J66" i="4"/>
  <c r="K66" i="4"/>
  <c r="AC66" i="4" s="1"/>
  <c r="H68" i="6" s="1"/>
  <c r="L66" i="4"/>
  <c r="M66" i="4"/>
  <c r="J67" i="4"/>
  <c r="K67" i="4"/>
  <c r="L67" i="4"/>
  <c r="M67" i="4"/>
  <c r="J68" i="4"/>
  <c r="L68" i="4"/>
  <c r="M68" i="4"/>
  <c r="I69" i="4"/>
  <c r="J69" i="4"/>
  <c r="K69" i="4"/>
  <c r="L69" i="4"/>
  <c r="M69" i="4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L77" i="4"/>
  <c r="M77" i="4"/>
  <c r="I78" i="4"/>
  <c r="J78" i="4"/>
  <c r="L78" i="4"/>
  <c r="M78" i="4"/>
  <c r="I79" i="4"/>
  <c r="K79" i="4"/>
  <c r="L79" i="4"/>
  <c r="M79" i="4"/>
  <c r="J80" i="4"/>
  <c r="K80" i="4"/>
  <c r="L80" i="4"/>
  <c r="M80" i="4"/>
  <c r="J81" i="4"/>
  <c r="K81" i="4"/>
  <c r="AC81" i="4"/>
  <c r="H83" i="6" s="1"/>
  <c r="K82" i="4"/>
  <c r="M82" i="4"/>
  <c r="AC82" i="4" s="1"/>
  <c r="H84" i="6" s="1"/>
  <c r="J83" i="4"/>
  <c r="K83" i="4"/>
  <c r="L83" i="4"/>
  <c r="M83" i="4"/>
  <c r="AC83" i="4" s="1"/>
  <c r="H85" i="6" s="1"/>
  <c r="J85" i="4"/>
  <c r="L85" i="4"/>
  <c r="M85" i="4"/>
  <c r="J86" i="4"/>
  <c r="L86" i="4"/>
  <c r="M86" i="4"/>
  <c r="J87" i="4"/>
  <c r="K87" i="4"/>
  <c r="L87" i="4"/>
  <c r="M87" i="4"/>
  <c r="K89" i="4"/>
  <c r="AC89" i="4" s="1"/>
  <c r="H91" i="6" s="1"/>
  <c r="J91" i="4"/>
  <c r="L91" i="4"/>
  <c r="M91" i="4"/>
  <c r="J92" i="4"/>
  <c r="L92" i="4"/>
  <c r="M92" i="4"/>
  <c r="I93" i="4"/>
  <c r="L93" i="4"/>
  <c r="M93" i="4"/>
  <c r="J95" i="4"/>
  <c r="L95" i="4"/>
  <c r="M95" i="4"/>
  <c r="I96" i="4"/>
  <c r="J96" i="4"/>
  <c r="K96" i="4"/>
  <c r="L96" i="4"/>
  <c r="M96" i="4"/>
  <c r="J97" i="4"/>
  <c r="K97" i="4"/>
  <c r="L97" i="4"/>
  <c r="M97" i="4"/>
  <c r="J98" i="4"/>
  <c r="K98" i="4"/>
  <c r="L98" i="4"/>
  <c r="M98" i="4"/>
  <c r="J100" i="4"/>
  <c r="K100" i="4"/>
  <c r="L100" i="4"/>
  <c r="M100" i="4"/>
  <c r="I101" i="4"/>
  <c r="K101" i="4"/>
  <c r="L101" i="4"/>
  <c r="M101" i="4"/>
  <c r="J102" i="4"/>
  <c r="K102" i="4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R37" i="4"/>
  <c r="Y37" i="4"/>
  <c r="Z37" i="4"/>
  <c r="AF37" i="4" s="1"/>
  <c r="G39" i="6" s="1"/>
  <c r="AA37" i="4"/>
  <c r="AB37" i="4"/>
  <c r="AX61" i="4"/>
  <c r="AZ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AF6" i="4"/>
  <c r="G8" i="6" s="1"/>
  <c r="Y7" i="4"/>
  <c r="Z7" i="4"/>
  <c r="AA7" i="4"/>
  <c r="AB7" i="4"/>
  <c r="AA9" i="4"/>
  <c r="AB9" i="4"/>
  <c r="AF9" i="4" s="1"/>
  <c r="X11" i="4"/>
  <c r="Z11" i="4"/>
  <c r="AA11" i="4"/>
  <c r="AB11" i="4"/>
  <c r="X12" i="4"/>
  <c r="Y12" i="4"/>
  <c r="Z12" i="4"/>
  <c r="AA12" i="4"/>
  <c r="AB12" i="4"/>
  <c r="Y15" i="4"/>
  <c r="Z15" i="4"/>
  <c r="AA15" i="4"/>
  <c r="AB15" i="4"/>
  <c r="X16" i="4"/>
  <c r="Y16" i="4"/>
  <c r="Z16" i="4"/>
  <c r="AA16" i="4"/>
  <c r="AB16" i="4"/>
  <c r="Y17" i="4"/>
  <c r="Z17" i="4"/>
  <c r="AF17" i="4" s="1"/>
  <c r="G19" i="6" s="1"/>
  <c r="AA17" i="4"/>
  <c r="AB17" i="4"/>
  <c r="Y20" i="4"/>
  <c r="Z20" i="4"/>
  <c r="AA20" i="4"/>
  <c r="AB20" i="4"/>
  <c r="Y21" i="4"/>
  <c r="Z21" i="4"/>
  <c r="AA21" i="4"/>
  <c r="AB21" i="4"/>
  <c r="AF22" i="4"/>
  <c r="G24" i="6" s="1"/>
  <c r="Y24" i="4"/>
  <c r="Z24" i="4"/>
  <c r="AA24" i="4"/>
  <c r="AB24" i="4"/>
  <c r="X25" i="4"/>
  <c r="AB25" i="4"/>
  <c r="X27" i="4"/>
  <c r="AA27" i="4"/>
  <c r="AB27" i="4"/>
  <c r="X28" i="4"/>
  <c r="Y28" i="4"/>
  <c r="Z28" i="4"/>
  <c r="AA28" i="4"/>
  <c r="AB28" i="4"/>
  <c r="Y29" i="4"/>
  <c r="Z29" i="4"/>
  <c r="AA29" i="4"/>
  <c r="AB29" i="4"/>
  <c r="AB31" i="4"/>
  <c r="AF31" i="4" s="1"/>
  <c r="G33" i="6" s="1"/>
  <c r="Y32" i="4"/>
  <c r="Z32" i="4"/>
  <c r="AA32" i="4"/>
  <c r="AB32" i="4"/>
  <c r="X33" i="4"/>
  <c r="AA33" i="4"/>
  <c r="AB33" i="4"/>
  <c r="X34" i="4"/>
  <c r="AA34" i="4"/>
  <c r="X35" i="4"/>
  <c r="AF35" i="4" s="1"/>
  <c r="G37" i="6" s="1"/>
  <c r="X36" i="4"/>
  <c r="Z36" i="4"/>
  <c r="AA36" i="4"/>
  <c r="Z38" i="4"/>
  <c r="AF38" i="4" s="1"/>
  <c r="G40" i="6" s="1"/>
  <c r="AF40" i="4"/>
  <c r="G42" i="6" s="1"/>
  <c r="Z42" i="4"/>
  <c r="AF42" i="4" s="1"/>
  <c r="Y43" i="4"/>
  <c r="Z43" i="4"/>
  <c r="AA43" i="4"/>
  <c r="AB43" i="4"/>
  <c r="Y45" i="4"/>
  <c r="AB45" i="4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AF60" i="4"/>
  <c r="G62" i="6" s="1"/>
  <c r="X62" i="4"/>
  <c r="Z62" i="4"/>
  <c r="AA62" i="4"/>
  <c r="AB62" i="4"/>
  <c r="AF64" i="4"/>
  <c r="G66" i="6" s="1"/>
  <c r="Y66" i="4"/>
  <c r="Z66" i="4"/>
  <c r="AA66" i="4"/>
  <c r="AB66" i="4"/>
  <c r="Y67" i="4"/>
  <c r="Z67" i="4"/>
  <c r="AA67" i="4"/>
  <c r="AB67" i="4"/>
  <c r="AF67" i="4"/>
  <c r="G69" i="6" s="1"/>
  <c r="X69" i="4"/>
  <c r="Y69" i="4"/>
  <c r="Z69" i="4"/>
  <c r="AA69" i="4"/>
  <c r="AB69" i="4"/>
  <c r="Y70" i="4"/>
  <c r="Z70" i="4"/>
  <c r="AA70" i="4"/>
  <c r="AB70" i="4"/>
  <c r="AF70" i="4"/>
  <c r="G72" i="6" s="1"/>
  <c r="Y71" i="4"/>
  <c r="AA71" i="4"/>
  <c r="AB71" i="4"/>
  <c r="AF71" i="4"/>
  <c r="G73" i="6" s="1"/>
  <c r="Y75" i="4"/>
  <c r="AA75" i="4"/>
  <c r="AB75" i="4"/>
  <c r="Y76" i="4"/>
  <c r="AA76" i="4"/>
  <c r="AB76" i="4"/>
  <c r="X77" i="4"/>
  <c r="AA77" i="4"/>
  <c r="AB77" i="4"/>
  <c r="AF77" i="4"/>
  <c r="G79" i="6" s="1"/>
  <c r="X78" i="4"/>
  <c r="Y78" i="4"/>
  <c r="AA78" i="4"/>
  <c r="AB78" i="4"/>
  <c r="X79" i="4"/>
  <c r="Z79" i="4"/>
  <c r="AA79" i="4"/>
  <c r="AB79" i="4"/>
  <c r="Y80" i="4"/>
  <c r="Z80" i="4"/>
  <c r="AA80" i="4"/>
  <c r="AB80" i="4"/>
  <c r="Y81" i="4"/>
  <c r="Z81" i="4"/>
  <c r="AF81" i="4" s="1"/>
  <c r="G83" i="6" s="1"/>
  <c r="Y83" i="4"/>
  <c r="Z83" i="4"/>
  <c r="AA83" i="4"/>
  <c r="AB83" i="4"/>
  <c r="Y84" i="4"/>
  <c r="AA84" i="4"/>
  <c r="AB84" i="4"/>
  <c r="Y85" i="4"/>
  <c r="AA85" i="4"/>
  <c r="AB85" i="4"/>
  <c r="Y87" i="4"/>
  <c r="Z87" i="4"/>
  <c r="AA87" i="4"/>
  <c r="AB87" i="4"/>
  <c r="AA88" i="4"/>
  <c r="AB88" i="4"/>
  <c r="AF88" i="4" s="1"/>
  <c r="Z89" i="4"/>
  <c r="AF89" i="4" s="1"/>
  <c r="G91" i="6" s="1"/>
  <c r="Y91" i="4"/>
  <c r="AA91" i="4"/>
  <c r="AB91" i="4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BB9" i="4"/>
  <c r="AY9" i="4"/>
  <c r="AZ9" i="4"/>
  <c r="BA9" i="4"/>
  <c r="AX9" i="4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N79" i="4"/>
  <c r="P79" i="4"/>
  <c r="Q79" i="4"/>
  <c r="R79" i="4"/>
  <c r="I103" i="6"/>
  <c r="AU101" i="4"/>
  <c r="O119" i="4"/>
  <c r="P119" i="4"/>
  <c r="Q119" i="4"/>
  <c r="R119" i="4"/>
  <c r="Y119" i="4"/>
  <c r="Z119" i="4"/>
  <c r="AA119" i="4"/>
  <c r="AB119" i="4"/>
  <c r="N5" i="4"/>
  <c r="O5" i="4"/>
  <c r="Q5" i="4"/>
  <c r="AX10" i="4"/>
  <c r="AY10" i="4"/>
  <c r="BB10" i="4"/>
  <c r="BA10" i="4"/>
  <c r="R12" i="6"/>
  <c r="AZ10" i="4"/>
  <c r="AU10" i="4"/>
  <c r="I12" i="6"/>
  <c r="AU14" i="4"/>
  <c r="I16" i="6"/>
  <c r="N6" i="4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63" i="4"/>
  <c r="I65" i="6"/>
  <c r="N78" i="4"/>
  <c r="O78" i="4"/>
  <c r="Q78" i="4"/>
  <c r="R78" i="4"/>
  <c r="AU94" i="4"/>
  <c r="O100" i="4"/>
  <c r="P100" i="4"/>
  <c r="AZ100" i="4" s="1"/>
  <c r="Q100" i="4"/>
  <c r="R100" i="4"/>
  <c r="N202" i="4"/>
  <c r="P202" i="4"/>
  <c r="R202" i="4"/>
  <c r="X202" i="4"/>
  <c r="Z202" i="4"/>
  <c r="AB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L99" i="10"/>
  <c r="I60" i="10"/>
  <c r="J60" i="10"/>
  <c r="K60" i="10"/>
  <c r="L60" i="10"/>
  <c r="AX18" i="4"/>
  <c r="BB18" i="4"/>
  <c r="AY18" i="4"/>
  <c r="BA18" i="4"/>
  <c r="AZ18" i="4"/>
  <c r="R20" i="6"/>
  <c r="I137" i="4"/>
  <c r="K137" i="4"/>
  <c r="L137" i="4"/>
  <c r="M137" i="4"/>
  <c r="R31" i="4"/>
  <c r="BB31" i="4" s="1"/>
  <c r="AX68" i="4"/>
  <c r="AZ68" i="4"/>
  <c r="AY68" i="4"/>
  <c r="BB68" i="4"/>
  <c r="BA68" i="4"/>
  <c r="R70" i="6"/>
  <c r="O53" i="4"/>
  <c r="P53" i="4"/>
  <c r="AD53" i="4" s="1"/>
  <c r="J55" i="6" s="1"/>
  <c r="Q53" i="4"/>
  <c r="R53" i="4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Q22" i="4"/>
  <c r="R22" i="4"/>
  <c r="AX58" i="4"/>
  <c r="AZ58" i="4"/>
  <c r="AY58" i="4"/>
  <c r="BB58" i="4"/>
  <c r="BA58" i="4"/>
  <c r="R60" i="6"/>
  <c r="J119" i="4"/>
  <c r="K119" i="4"/>
  <c r="L119" i="4"/>
  <c r="M119" i="4"/>
  <c r="AZ4" i="4"/>
  <c r="R6" i="6"/>
  <c r="BA4" i="4"/>
  <c r="AX4" i="4"/>
  <c r="BB4" i="4"/>
  <c r="AY4" i="4"/>
  <c r="AY63" i="4"/>
  <c r="BB63" i="4"/>
  <c r="BA63" i="4"/>
  <c r="AX63" i="4"/>
  <c r="AZ63" i="4"/>
  <c r="R65" i="6"/>
  <c r="O84" i="4"/>
  <c r="Q84" i="4"/>
  <c r="R84" i="4"/>
  <c r="AY88" i="4"/>
  <c r="BA88" i="4"/>
  <c r="BB88" i="4"/>
  <c r="AX88" i="4"/>
  <c r="AZ88" i="4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S118" i="4"/>
  <c r="N118" i="4" s="1"/>
  <c r="U118" i="4"/>
  <c r="P118" i="4" s="1"/>
  <c r="V118" i="4"/>
  <c r="Q118" i="4" s="1"/>
  <c r="W118" i="4"/>
  <c r="R118" i="4" s="1"/>
  <c r="X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N142" i="4" s="1"/>
  <c r="U142" i="4"/>
  <c r="P142" i="4" s="1"/>
  <c r="V142" i="4"/>
  <c r="Q142" i="4" s="1"/>
  <c r="W142" i="4"/>
  <c r="R142" i="4" s="1"/>
  <c r="X142" i="4"/>
  <c r="AA142" i="4"/>
  <c r="S211" i="4"/>
  <c r="N211" i="4" s="1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I67" i="10"/>
  <c r="J67" i="10"/>
  <c r="K67" i="10"/>
  <c r="L67" i="10"/>
  <c r="J42" i="10"/>
  <c r="M42" i="10" s="1"/>
  <c r="T109" i="4"/>
  <c r="U109" i="4"/>
  <c r="V109" i="4"/>
  <c r="L109" i="4" s="1"/>
  <c r="W109" i="4"/>
  <c r="I19" i="10"/>
  <c r="K19" i="10"/>
  <c r="L19" i="10"/>
  <c r="T186" i="4"/>
  <c r="U186" i="4"/>
  <c r="AI186" i="4" s="1"/>
  <c r="V186" i="4"/>
  <c r="W186" i="4"/>
  <c r="AK186" i="4" s="1"/>
  <c r="T134" i="4"/>
  <c r="U134" i="4"/>
  <c r="AI134" i="4" s="1"/>
  <c r="V134" i="4"/>
  <c r="W134" i="4"/>
  <c r="AK134" i="4" s="1"/>
  <c r="S170" i="4"/>
  <c r="V170" i="4"/>
  <c r="W170" i="4"/>
  <c r="S161" i="4"/>
  <c r="U161" i="4"/>
  <c r="V161" i="4"/>
  <c r="AJ161" i="4" s="1"/>
  <c r="W161" i="4"/>
  <c r="J82" i="10"/>
  <c r="L82" i="10"/>
  <c r="S140" i="4"/>
  <c r="U140" i="4"/>
  <c r="K140" i="4" s="1"/>
  <c r="W140" i="4"/>
  <c r="R140" i="4" s="1"/>
  <c r="H47" i="10"/>
  <c r="K47" i="10"/>
  <c r="L47" i="10"/>
  <c r="S183" i="4"/>
  <c r="V183" i="4"/>
  <c r="AJ183" i="4" s="1"/>
  <c r="AG211" i="4"/>
  <c r="I90" i="6"/>
  <c r="AU88" i="4"/>
  <c r="AU79" i="4"/>
  <c r="I81" i="6"/>
  <c r="S113" i="4"/>
  <c r="I113" i="4" s="1"/>
  <c r="T113" i="4"/>
  <c r="J113" i="4" s="1"/>
  <c r="U113" i="4"/>
  <c r="K113" i="4" s="1"/>
  <c r="W113" i="4"/>
  <c r="M113" i="4" s="1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S8" i="10" s="1"/>
  <c r="S19" i="10" s="1"/>
  <c r="S25" i="10" s="1"/>
  <c r="R134" i="4"/>
  <c r="S136" i="4"/>
  <c r="N136" i="4" s="1"/>
  <c r="U136" i="4"/>
  <c r="V136" i="4"/>
  <c r="Q136" i="4" s="1"/>
  <c r="W136" i="4"/>
  <c r="X136" i="4"/>
  <c r="S125" i="4"/>
  <c r="U125" i="4"/>
  <c r="P125" i="4" s="1"/>
  <c r="V125" i="4"/>
  <c r="W125" i="4"/>
  <c r="R125" i="4" s="1"/>
  <c r="X125" i="4"/>
  <c r="N170" i="4"/>
  <c r="R170" i="4"/>
  <c r="AA170" i="4"/>
  <c r="T158" i="4"/>
  <c r="O158" i="4" s="1"/>
  <c r="U158" i="4"/>
  <c r="P158" i="4" s="1"/>
  <c r="V158" i="4"/>
  <c r="W158" i="4"/>
  <c r="R158" i="4" s="1"/>
  <c r="Y158" i="4"/>
  <c r="I102" i="6"/>
  <c r="AU100" i="4"/>
  <c r="I95" i="6"/>
  <c r="AU93" i="4"/>
  <c r="I73" i="6"/>
  <c r="AU71" i="4"/>
  <c r="N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K85" i="10"/>
  <c r="L85" i="10"/>
  <c r="I57" i="10"/>
  <c r="K57" i="10"/>
  <c r="L57" i="10"/>
  <c r="K88" i="10"/>
  <c r="L88" i="10"/>
  <c r="J73" i="10"/>
  <c r="M73" i="10" s="1"/>
  <c r="Q109" i="4"/>
  <c r="AA109" i="4"/>
  <c r="T133" i="4"/>
  <c r="Y133" i="4" s="1"/>
  <c r="U133" i="4"/>
  <c r="V133" i="4"/>
  <c r="AA133" i="4" s="1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H62" i="10"/>
  <c r="J62" i="10"/>
  <c r="K62" i="10"/>
  <c r="L62" i="10"/>
  <c r="I136" i="4"/>
  <c r="BB82" i="4"/>
  <c r="AY82" i="4"/>
  <c r="AX82" i="4"/>
  <c r="AZ82" i="4"/>
  <c r="BA82" i="4"/>
  <c r="R84" i="6"/>
  <c r="I102" i="10"/>
  <c r="J102" i="10"/>
  <c r="K102" i="10"/>
  <c r="L102" i="10"/>
  <c r="Z186" i="4"/>
  <c r="AB186" i="4"/>
  <c r="P186" i="4"/>
  <c r="R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I142" i="4"/>
  <c r="L142" i="4"/>
  <c r="AG140" i="4"/>
  <c r="AI140" i="4"/>
  <c r="AK140" i="4"/>
  <c r="K9" i="10"/>
  <c r="L9" i="10"/>
  <c r="M9" i="10" s="1"/>
  <c r="H50" i="10"/>
  <c r="I50" i="10"/>
  <c r="K50" i="10"/>
  <c r="L50" i="10"/>
  <c r="K125" i="4"/>
  <c r="M125" i="4"/>
  <c r="L161" i="4"/>
  <c r="AG113" i="4"/>
  <c r="AH113" i="4"/>
  <c r="AI113" i="4"/>
  <c r="AK113" i="4"/>
  <c r="O75" i="4"/>
  <c r="Q75" i="4"/>
  <c r="R75" i="4"/>
  <c r="AY75" i="4"/>
  <c r="BB19" i="4"/>
  <c r="AX19" i="4"/>
  <c r="AY19" i="4"/>
  <c r="AZ19" i="4"/>
  <c r="BA19" i="4"/>
  <c r="R21" i="6"/>
  <c r="AL119" i="4"/>
  <c r="O57" i="4"/>
  <c r="Q57" i="4"/>
  <c r="R57" i="4"/>
  <c r="O67" i="4"/>
  <c r="P67" i="4"/>
  <c r="Q67" i="4"/>
  <c r="R67" i="4"/>
  <c r="O85" i="4"/>
  <c r="Q85" i="4"/>
  <c r="R85" i="4"/>
  <c r="Q190" i="4"/>
  <c r="N77" i="4"/>
  <c r="Q77" i="4"/>
  <c r="K76" i="9" s="1"/>
  <c r="R77" i="4"/>
  <c r="I76" i="9"/>
  <c r="N33" i="4"/>
  <c r="Q33" i="4"/>
  <c r="R33" i="4"/>
  <c r="S209" i="4"/>
  <c r="N209" i="4" s="1"/>
  <c r="U209" i="4"/>
  <c r="P209" i="4" s="1"/>
  <c r="V209" i="4"/>
  <c r="Q209" i="4" s="1"/>
  <c r="W209" i="4"/>
  <c r="R209" i="4" s="1"/>
  <c r="X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 s="1"/>
  <c r="T167" i="4"/>
  <c r="J167" i="4" s="1"/>
  <c r="V167" i="4"/>
  <c r="L167" i="4" s="1"/>
  <c r="W167" i="4"/>
  <c r="M167" i="4" s="1"/>
  <c r="AG125" i="4"/>
  <c r="AI125" i="4"/>
  <c r="AJ125" i="4"/>
  <c r="AK125" i="4"/>
  <c r="I170" i="4"/>
  <c r="M170" i="4"/>
  <c r="L183" i="4"/>
  <c r="S175" i="4"/>
  <c r="N175" i="4" s="1"/>
  <c r="T175" i="4"/>
  <c r="V175" i="4"/>
  <c r="W175" i="4"/>
  <c r="AK175" i="4" s="1"/>
  <c r="J107" i="4"/>
  <c r="K107" i="4"/>
  <c r="L107" i="4"/>
  <c r="M107" i="4"/>
  <c r="I91" i="10"/>
  <c r="K91" i="10"/>
  <c r="L91" i="10"/>
  <c r="L129" i="4"/>
  <c r="M129" i="4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J167" i="4"/>
  <c r="AH107" i="4"/>
  <c r="AI107" i="4"/>
  <c r="AJ107" i="4"/>
  <c r="AK107" i="4"/>
  <c r="AG209" i="4"/>
  <c r="H39" i="10"/>
  <c r="J39" i="10"/>
  <c r="K39" i="10"/>
  <c r="I98" i="10"/>
  <c r="J98" i="10"/>
  <c r="K98" i="10"/>
  <c r="L98" i="10"/>
  <c r="J186" i="4"/>
  <c r="K186" i="4"/>
  <c r="L186" i="4"/>
  <c r="M186" i="4"/>
  <c r="AH109" i="4"/>
  <c r="AI109" i="4"/>
  <c r="AJ109" i="4"/>
  <c r="AK109" i="4"/>
  <c r="P42" i="4"/>
  <c r="AY42" i="4" s="1"/>
  <c r="BB42" i="4"/>
  <c r="Q192" i="4"/>
  <c r="AB192" i="4"/>
  <c r="AK192" i="4"/>
  <c r="V153" i="4"/>
  <c r="W153" i="4"/>
  <c r="AB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Q204" i="4"/>
  <c r="AA204" i="4"/>
  <c r="I26" i="10"/>
  <c r="K26" i="10"/>
  <c r="L26" i="10"/>
  <c r="I75" i="10"/>
  <c r="K75" i="10"/>
  <c r="L75" i="10"/>
  <c r="S164" i="4"/>
  <c r="AG164" i="4" s="1"/>
  <c r="T164" i="4"/>
  <c r="V164" i="4"/>
  <c r="AJ164" i="4" s="1"/>
  <c r="W164" i="4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W162" i="4"/>
  <c r="M162" i="4" s="1"/>
  <c r="I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I95" i="10"/>
  <c r="K95" i="10"/>
  <c r="L95" i="10"/>
  <c r="P103" i="4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T194" i="4"/>
  <c r="Y194" i="4" s="1"/>
  <c r="U194" i="4"/>
  <c r="Z194" i="4" s="1"/>
  <c r="V194" i="4"/>
  <c r="AA194" i="4" s="1"/>
  <c r="W194" i="4"/>
  <c r="AB194" i="4" s="1"/>
  <c r="Y162" i="4"/>
  <c r="O95" i="4"/>
  <c r="Q95" i="4"/>
  <c r="R95" i="4"/>
  <c r="AI185" i="4"/>
  <c r="H101" i="10"/>
  <c r="J101" i="10"/>
  <c r="K101" i="10"/>
  <c r="L101" i="10"/>
  <c r="M101" i="10"/>
  <c r="H27" i="10"/>
  <c r="K27" i="10"/>
  <c r="L27" i="10"/>
  <c r="M27" i="10"/>
  <c r="H77" i="10"/>
  <c r="K77" i="10"/>
  <c r="L77" i="10"/>
  <c r="M77" i="10"/>
  <c r="S208" i="4"/>
  <c r="AG208" i="4"/>
  <c r="T208" i="4"/>
  <c r="AH208" i="4"/>
  <c r="U208" i="4"/>
  <c r="AI208" i="4"/>
  <c r="V208" i="4"/>
  <c r="AJ208" i="4"/>
  <c r="W208" i="4"/>
  <c r="AK208" i="4"/>
  <c r="I208" i="4"/>
  <c r="J208" i="4"/>
  <c r="K208" i="4"/>
  <c r="L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Z171" i="4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P38" i="4"/>
  <c r="H37" i="9" s="1"/>
  <c r="K37" i="9"/>
  <c r="AY38" i="4"/>
  <c r="R40" i="6"/>
  <c r="AD38" i="4"/>
  <c r="J40" i="6" s="1"/>
  <c r="N35" i="4"/>
  <c r="H34" i="9" s="1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 s="1"/>
  <c r="I47" i="9"/>
  <c r="K47" i="9"/>
  <c r="O43" i="4"/>
  <c r="P43" i="4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V152" i="4"/>
  <c r="L152" i="4" s="1"/>
  <c r="W152" i="4"/>
  <c r="M152" i="4" s="1"/>
  <c r="H36" i="10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O143" i="4"/>
  <c r="P143" i="4"/>
  <c r="R143" i="4"/>
  <c r="X143" i="4"/>
  <c r="Y143" i="4"/>
  <c r="Z143" i="4"/>
  <c r="AA143" i="4"/>
  <c r="AB143" i="4"/>
  <c r="O102" i="4"/>
  <c r="P102" i="4"/>
  <c r="Q102" i="4"/>
  <c r="R102" i="4"/>
  <c r="O98" i="4"/>
  <c r="P98" i="4"/>
  <c r="Q98" i="4"/>
  <c r="R98" i="4"/>
  <c r="N208" i="4"/>
  <c r="O208" i="4"/>
  <c r="P208" i="4"/>
  <c r="Q208" i="4"/>
  <c r="R208" i="4"/>
  <c r="X208" i="4"/>
  <c r="Y208" i="4"/>
  <c r="Z208" i="4"/>
  <c r="AA208" i="4"/>
  <c r="AB208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R64" i="4"/>
  <c r="AZ64" i="4"/>
  <c r="O60" i="4"/>
  <c r="P60" i="4"/>
  <c r="R62" i="6" s="1"/>
  <c r="Q60" i="4"/>
  <c r="R60" i="4"/>
  <c r="O71" i="4"/>
  <c r="Q71" i="4"/>
  <c r="R71" i="4"/>
  <c r="O51" i="4"/>
  <c r="BA51" i="4" s="1"/>
  <c r="Q51" i="4"/>
  <c r="R51" i="4"/>
  <c r="O91" i="4"/>
  <c r="Q91" i="4"/>
  <c r="R91" i="4"/>
  <c r="O29" i="4"/>
  <c r="P29" i="4"/>
  <c r="BA29" i="4" s="1"/>
  <c r="Q29" i="4"/>
  <c r="R29" i="4"/>
  <c r="AL202" i="4"/>
  <c r="AL4" i="4"/>
  <c r="S6" i="6"/>
  <c r="H11" i="10"/>
  <c r="J11" i="10"/>
  <c r="M11" i="10" s="1"/>
  <c r="K11" i="10"/>
  <c r="L11" i="10"/>
  <c r="N161" i="4"/>
  <c r="P161" i="4"/>
  <c r="Q161" i="4"/>
  <c r="R161" i="4"/>
  <c r="S117" i="4"/>
  <c r="X117" i="4" s="1"/>
  <c r="T117" i="4"/>
  <c r="Y117" i="4" s="1"/>
  <c r="U117" i="4"/>
  <c r="Z117" i="4" s="1"/>
  <c r="V117" i="4"/>
  <c r="AA117" i="4" s="1"/>
  <c r="W117" i="4"/>
  <c r="AB117" i="4" s="1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L216" i="4"/>
  <c r="M216" i="4"/>
  <c r="AC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M5" i="10"/>
  <c r="AU96" i="4"/>
  <c r="I98" i="6"/>
  <c r="AU75" i="4"/>
  <c r="I77" i="6"/>
  <c r="N177" i="4"/>
  <c r="O177" i="4"/>
  <c r="Q177" i="4"/>
  <c r="R177" i="4"/>
  <c r="AE208" i="4"/>
  <c r="K171" i="4"/>
  <c r="I171" i="4"/>
  <c r="J171" i="4"/>
  <c r="AC171" i="4" s="1"/>
  <c r="L171" i="4"/>
  <c r="M171" i="4"/>
  <c r="AI171" i="4"/>
  <c r="AG171" i="4"/>
  <c r="AH171" i="4"/>
  <c r="AU171" i="4" s="1"/>
  <c r="AJ171" i="4"/>
  <c r="AK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O162" i="4"/>
  <c r="P162" i="4"/>
  <c r="R162" i="4"/>
  <c r="K158" i="4"/>
  <c r="J158" i="4"/>
  <c r="L158" i="4"/>
  <c r="M158" i="4"/>
  <c r="AI158" i="4"/>
  <c r="AH158" i="4"/>
  <c r="AJ158" i="4"/>
  <c r="AK158" i="4"/>
  <c r="O194" i="4"/>
  <c r="P194" i="4"/>
  <c r="Q194" i="4"/>
  <c r="R194" i="4"/>
  <c r="BB113" i="4"/>
  <c r="AJ156" i="4"/>
  <c r="J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J187" i="4"/>
  <c r="AK187" i="4"/>
  <c r="O81" i="4"/>
  <c r="AH216" i="4"/>
  <c r="AG216" i="4"/>
  <c r="AJ216" i="4"/>
  <c r="AK216" i="4"/>
  <c r="N152" i="4"/>
  <c r="P152" i="4"/>
  <c r="Q152" i="4"/>
  <c r="R152" i="4"/>
  <c r="X152" i="4"/>
  <c r="Z152" i="4"/>
  <c r="AA152" i="4"/>
  <c r="AB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P49" i="4"/>
  <c r="H48" i="9" s="1"/>
  <c r="K48" i="9"/>
  <c r="O76" i="4"/>
  <c r="Q76" i="4"/>
  <c r="R76" i="4"/>
  <c r="N181" i="4"/>
  <c r="O181" i="4"/>
  <c r="Q181" i="4"/>
  <c r="R181" i="4"/>
  <c r="X181" i="4"/>
  <c r="Y181" i="4"/>
  <c r="AA181" i="4"/>
  <c r="AB181" i="4"/>
  <c r="O80" i="4"/>
  <c r="P80" i="4"/>
  <c r="Q80" i="4"/>
  <c r="R80" i="4"/>
  <c r="O83" i="4"/>
  <c r="P83" i="4"/>
  <c r="Q83" i="4"/>
  <c r="R83" i="4"/>
  <c r="O66" i="4"/>
  <c r="P66" i="4"/>
  <c r="Q66" i="4"/>
  <c r="R66" i="4"/>
  <c r="I87" i="10"/>
  <c r="J87" i="10"/>
  <c r="K87" i="10"/>
  <c r="L87" i="10"/>
  <c r="I59" i="10"/>
  <c r="J59" i="10"/>
  <c r="K59" i="10"/>
  <c r="L59" i="10"/>
  <c r="J48" i="10"/>
  <c r="M48" i="10" s="1"/>
  <c r="S215" i="4"/>
  <c r="U215" i="4"/>
  <c r="K215" i="4" s="1"/>
  <c r="V215" i="4"/>
  <c r="W215" i="4"/>
  <c r="M215" i="4" s="1"/>
  <c r="L163" i="4"/>
  <c r="S124" i="4"/>
  <c r="U124" i="4"/>
  <c r="AI124" i="4" s="1"/>
  <c r="V124" i="4"/>
  <c r="W124" i="4"/>
  <c r="AK124" i="4" s="1"/>
  <c r="AG146" i="4"/>
  <c r="AI146" i="4"/>
  <c r="AU146" i="4" s="1"/>
  <c r="AJ146" i="4"/>
  <c r="AK146" i="4"/>
  <c r="AG152" i="4"/>
  <c r="AI152" i="4"/>
  <c r="AJ152" i="4"/>
  <c r="AK152" i="4"/>
  <c r="AG163" i="4"/>
  <c r="AI163" i="4"/>
  <c r="AJ163" i="4"/>
  <c r="AK163" i="4"/>
  <c r="N146" i="4"/>
  <c r="P146" i="4"/>
  <c r="Q146" i="4"/>
  <c r="R146" i="4"/>
  <c r="X146" i="4"/>
  <c r="Z146" i="4"/>
  <c r="AA146" i="4"/>
  <c r="AB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P124" i="4"/>
  <c r="Z124" i="4"/>
  <c r="N138" i="4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I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J49" i="10"/>
  <c r="M49" i="10" s="1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 s="1"/>
  <c r="U195" i="4"/>
  <c r="K195" i="4" s="1"/>
  <c r="V195" i="4"/>
  <c r="L195" i="4" s="1"/>
  <c r="W195" i="4"/>
  <c r="M195" i="4" s="1"/>
  <c r="S203" i="4"/>
  <c r="AG203" i="4" s="1"/>
  <c r="U203" i="4"/>
  <c r="AI203" i="4" s="1"/>
  <c r="V203" i="4"/>
  <c r="AJ203" i="4" s="1"/>
  <c r="W203" i="4"/>
  <c r="AK203" i="4" s="1"/>
  <c r="T148" i="4"/>
  <c r="AH148" i="4" s="1"/>
  <c r="U148" i="4"/>
  <c r="AI148" i="4" s="1"/>
  <c r="V148" i="4"/>
  <c r="AJ148" i="4" s="1"/>
  <c r="W148" i="4"/>
  <c r="AK148" i="4" s="1"/>
  <c r="U104" i="4"/>
  <c r="K104" i="4" s="1"/>
  <c r="V104" i="4"/>
  <c r="L104" i="4" s="1"/>
  <c r="W104" i="4"/>
  <c r="M104" i="4" s="1"/>
  <c r="O45" i="4"/>
  <c r="R45" i="4"/>
  <c r="T154" i="4"/>
  <c r="AH154" i="4" s="1"/>
  <c r="U154" i="4"/>
  <c r="AI154" i="4" s="1"/>
  <c r="V154" i="4"/>
  <c r="AJ154" i="4" s="1"/>
  <c r="W154" i="4"/>
  <c r="AK154" i="4" s="1"/>
  <c r="T155" i="4"/>
  <c r="AH155" i="4" s="1"/>
  <c r="U155" i="4"/>
  <c r="AI155" i="4" s="1"/>
  <c r="V155" i="4"/>
  <c r="AJ155" i="4" s="1"/>
  <c r="W155" i="4"/>
  <c r="AK155" i="4" s="1"/>
  <c r="T105" i="4"/>
  <c r="AH105" i="4" s="1"/>
  <c r="U105" i="4"/>
  <c r="AI105" i="4" s="1"/>
  <c r="V105" i="4"/>
  <c r="AJ105" i="4" s="1"/>
  <c r="W105" i="4"/>
  <c r="AK105" i="4" s="1"/>
  <c r="T122" i="4"/>
  <c r="AH122" i="4" s="1"/>
  <c r="U122" i="4"/>
  <c r="AI122" i="4" s="1"/>
  <c r="V122" i="4"/>
  <c r="AJ122" i="4" s="1"/>
  <c r="W122" i="4"/>
  <c r="AK122" i="4" s="1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/>
  <c r="U199" i="4"/>
  <c r="AI199" i="4"/>
  <c r="V199" i="4"/>
  <c r="AJ199" i="4"/>
  <c r="W199" i="4"/>
  <c r="AK199" i="4"/>
  <c r="S205" i="4"/>
  <c r="AG205" i="4" s="1"/>
  <c r="U205" i="4"/>
  <c r="AI205" i="4" s="1"/>
  <c r="V205" i="4"/>
  <c r="AJ205" i="4" s="1"/>
  <c r="W205" i="4"/>
  <c r="AK205" i="4" s="1"/>
  <c r="S173" i="4"/>
  <c r="I173" i="4"/>
  <c r="V173" i="4"/>
  <c r="L173" i="4"/>
  <c r="W173" i="4"/>
  <c r="M17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J138" i="4"/>
  <c r="AK138" i="4"/>
  <c r="I78" i="6"/>
  <c r="AU76" i="4"/>
  <c r="AU89" i="4"/>
  <c r="I91" i="6"/>
  <c r="AY7" i="4"/>
  <c r="BB7" i="4"/>
  <c r="BA7" i="4"/>
  <c r="R9" i="6"/>
  <c r="AZ7" i="4"/>
  <c r="AX7" i="4"/>
  <c r="N173" i="4"/>
  <c r="Q173" i="4"/>
  <c r="R173" i="4"/>
  <c r="X173" i="4"/>
  <c r="AA173" i="4"/>
  <c r="AB173" i="4"/>
  <c r="Q104" i="4"/>
  <c r="Z104" i="4"/>
  <c r="AB104" i="4"/>
  <c r="AZ70" i="4"/>
  <c r="AX70" i="4"/>
  <c r="BB70" i="4"/>
  <c r="R72" i="6"/>
  <c r="AD70" i="4"/>
  <c r="J72" i="6" s="1"/>
  <c r="AY70" i="4"/>
  <c r="BA70" i="4"/>
  <c r="U139" i="4"/>
  <c r="P139" i="4" s="1"/>
  <c r="V139" i="4"/>
  <c r="Q139" i="4" s="1"/>
  <c r="W139" i="4"/>
  <c r="R139" i="4" s="1"/>
  <c r="AU80" i="4"/>
  <c r="I82" i="6"/>
  <c r="P105" i="4"/>
  <c r="Z105" i="4"/>
  <c r="N191" i="4"/>
  <c r="P191" i="4"/>
  <c r="Q191" i="4"/>
  <c r="R191" i="4"/>
  <c r="X191" i="4"/>
  <c r="Z191" i="4"/>
  <c r="AA191" i="4"/>
  <c r="AB191" i="4"/>
  <c r="BB191" i="4"/>
  <c r="N189" i="4"/>
  <c r="P189" i="4"/>
  <c r="Q189" i="4"/>
  <c r="X189" i="4"/>
  <c r="Z189" i="4"/>
  <c r="AA189" i="4"/>
  <c r="N215" i="4"/>
  <c r="P215" i="4"/>
  <c r="Q215" i="4"/>
  <c r="R215" i="4"/>
  <c r="X215" i="4"/>
  <c r="Z215" i="4"/>
  <c r="AA215" i="4"/>
  <c r="AB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P205" i="4"/>
  <c r="R205" i="4"/>
  <c r="Z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P206" i="4"/>
  <c r="Q206" i="4"/>
  <c r="R206" i="4"/>
  <c r="Y206" i="4"/>
  <c r="Z206" i="4"/>
  <c r="AA206" i="4"/>
  <c r="AB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P87" i="4"/>
  <c r="Q87" i="4"/>
  <c r="R87" i="4"/>
  <c r="BA87" i="4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AX43" i="4"/>
  <c r="AY43" i="4"/>
  <c r="AZ43" i="4"/>
  <c r="BA43" i="4"/>
  <c r="BB43" i="4"/>
  <c r="R45" i="6"/>
  <c r="K168" i="4"/>
  <c r="M168" i="4"/>
  <c r="J199" i="4"/>
  <c r="K199" i="4"/>
  <c r="L199" i="4"/>
  <c r="M199" i="4"/>
  <c r="K205" i="4"/>
  <c r="M205" i="4"/>
  <c r="K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Z83" i="4"/>
  <c r="BA83" i="4"/>
  <c r="BB83" i="4"/>
  <c r="R85" i="6"/>
  <c r="AI139" i="4"/>
  <c r="AJ139" i="4"/>
  <c r="AK139" i="4"/>
  <c r="I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L206" i="4"/>
  <c r="M206" i="4"/>
  <c r="K139" i="4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G173" i="4"/>
  <c r="AJ173" i="4"/>
  <c r="AK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I157" i="4"/>
  <c r="AU157" i="4" s="1"/>
  <c r="AJ157" i="4"/>
  <c r="AK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F193" i="4" s="1"/>
  <c r="AA193" i="4"/>
  <c r="AB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 s="1"/>
  <c r="U150" i="4"/>
  <c r="K150" i="4" s="1"/>
  <c r="V150" i="4"/>
  <c r="L150" i="4" s="1"/>
  <c r="W150" i="4"/>
  <c r="M150" i="4" s="1"/>
  <c r="S169" i="4"/>
  <c r="I169" i="4" s="1"/>
  <c r="AC169" i="4" s="1"/>
  <c r="T169" i="4"/>
  <c r="J169" i="4" s="1"/>
  <c r="U169" i="4"/>
  <c r="K169" i="4" s="1"/>
  <c r="V169" i="4"/>
  <c r="L169" i="4" s="1"/>
  <c r="W169" i="4"/>
  <c r="M169" i="4" s="1"/>
  <c r="S165" i="4"/>
  <c r="I165" i="4" s="1"/>
  <c r="U165" i="4"/>
  <c r="K165" i="4" s="1"/>
  <c r="V165" i="4"/>
  <c r="L165" i="4" s="1"/>
  <c r="W165" i="4"/>
  <c r="M165" i="4" s="1"/>
  <c r="I27" i="6"/>
  <c r="AU25" i="4"/>
  <c r="S132" i="4"/>
  <c r="AG132" i="4" s="1"/>
  <c r="AU132" i="4" s="1"/>
  <c r="T132" i="4"/>
  <c r="AH132" i="4" s="1"/>
  <c r="U132" i="4"/>
  <c r="AI132" i="4" s="1"/>
  <c r="V132" i="4"/>
  <c r="AJ132" i="4" s="1"/>
  <c r="W132" i="4"/>
  <c r="AK132" i="4" s="1"/>
  <c r="N28" i="4"/>
  <c r="O28" i="4"/>
  <c r="P28" i="4"/>
  <c r="Q28" i="4"/>
  <c r="R28" i="4"/>
  <c r="N16" i="4"/>
  <c r="O16" i="4"/>
  <c r="P16" i="4"/>
  <c r="Q16" i="4"/>
  <c r="R16" i="4"/>
  <c r="S160" i="4"/>
  <c r="AG160" i="4" s="1"/>
  <c r="T160" i="4"/>
  <c r="AH160" i="4" s="1"/>
  <c r="U160" i="4"/>
  <c r="AI160" i="4" s="1"/>
  <c r="V160" i="4"/>
  <c r="AJ160" i="4" s="1"/>
  <c r="W160" i="4"/>
  <c r="AK160" i="4" s="1"/>
  <c r="O59" i="4"/>
  <c r="P59" i="4"/>
  <c r="R61" i="6" s="1"/>
  <c r="Q59" i="4"/>
  <c r="R59" i="4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J149" i="4"/>
  <c r="K149" i="4"/>
  <c r="L149" i="4"/>
  <c r="M149" i="4"/>
  <c r="AK145" i="4"/>
  <c r="AI150" i="4"/>
  <c r="AK150" i="4"/>
  <c r="O155" i="4"/>
  <c r="P155" i="4"/>
  <c r="AZ155" i="4" s="1"/>
  <c r="Q155" i="4"/>
  <c r="R155" i="4"/>
  <c r="Y155" i="4"/>
  <c r="Z155" i="4"/>
  <c r="AA155" i="4"/>
  <c r="AB155" i="4"/>
  <c r="AG196" i="4"/>
  <c r="AI196" i="4"/>
  <c r="AJ196" i="4"/>
  <c r="AK196" i="4"/>
  <c r="S112" i="4"/>
  <c r="T112" i="4"/>
  <c r="Y112" i="4" s="1"/>
  <c r="U112" i="4"/>
  <c r="P112" i="4" s="1"/>
  <c r="V112" i="4"/>
  <c r="AA112" i="4" s="1"/>
  <c r="W112" i="4"/>
  <c r="R112" i="4" s="1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BA111" i="4" s="1"/>
  <c r="P111" i="4"/>
  <c r="Q111" i="4"/>
  <c r="R111" i="4"/>
  <c r="X111" i="4"/>
  <c r="Y111" i="4"/>
  <c r="Z111" i="4"/>
  <c r="AA111" i="4"/>
  <c r="AB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BB178" i="4" s="1"/>
  <c r="Q178" i="4"/>
  <c r="R178" i="4"/>
  <c r="Y178" i="4"/>
  <c r="Z178" i="4"/>
  <c r="AA178" i="4"/>
  <c r="AB178" i="4"/>
  <c r="N112" i="4"/>
  <c r="X212" i="4"/>
  <c r="Y212" i="4"/>
  <c r="Z212" i="4"/>
  <c r="AA212" i="4"/>
  <c r="AB212" i="4"/>
  <c r="N115" i="4"/>
  <c r="O115" i="4"/>
  <c r="P115" i="4"/>
  <c r="Q115" i="4"/>
  <c r="R115" i="4"/>
  <c r="X115" i="4"/>
  <c r="AL115" i="4" s="1"/>
  <c r="Y115" i="4"/>
  <c r="Z115" i="4"/>
  <c r="AA115" i="4"/>
  <c r="AB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AZ150" i="4" s="1"/>
  <c r="Q150" i="4"/>
  <c r="R150" i="4"/>
  <c r="X150" i="4"/>
  <c r="Z150" i="4"/>
  <c r="AA150" i="4"/>
  <c r="AB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A195" i="4"/>
  <c r="AB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H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O69" i="4"/>
  <c r="P69" i="4"/>
  <c r="Q69" i="4"/>
  <c r="R69" i="4"/>
  <c r="AL108" i="4"/>
  <c r="O32" i="4"/>
  <c r="P32" i="4"/>
  <c r="Q32" i="4"/>
  <c r="R32" i="4"/>
  <c r="BA32" i="4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O200" i="4" s="1"/>
  <c r="U200" i="4"/>
  <c r="P200" i="4" s="1"/>
  <c r="V200" i="4"/>
  <c r="Q200" i="4" s="1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Z110" i="4"/>
  <c r="AE115" i="4"/>
  <c r="S135" i="4"/>
  <c r="N135" i="4" s="1"/>
  <c r="T135" i="4"/>
  <c r="O135" i="4" s="1"/>
  <c r="U135" i="4"/>
  <c r="P135" i="4" s="1"/>
  <c r="V135" i="4"/>
  <c r="Q135" i="4" s="1"/>
  <c r="W135" i="4"/>
  <c r="R135" i="4" s="1"/>
  <c r="Z135" i="4"/>
  <c r="AG135" i="4"/>
  <c r="AK135" i="4"/>
  <c r="N165" i="4"/>
  <c r="P165" i="4"/>
  <c r="Q165" i="4"/>
  <c r="R165" i="4"/>
  <c r="X165" i="4"/>
  <c r="Z165" i="4"/>
  <c r="AA165" i="4"/>
  <c r="AB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P128" i="4"/>
  <c r="S172" i="4"/>
  <c r="X172" i="4" s="1"/>
  <c r="T172" i="4"/>
  <c r="Y172" i="4" s="1"/>
  <c r="U172" i="4"/>
  <c r="Z172" i="4" s="1"/>
  <c r="V172" i="4"/>
  <c r="AA172" i="4" s="1"/>
  <c r="W172" i="4"/>
  <c r="AB172" i="4" s="1"/>
  <c r="O172" i="4"/>
  <c r="S116" i="4"/>
  <c r="N116" i="4" s="1"/>
  <c r="T116" i="4"/>
  <c r="O116" i="4" s="1"/>
  <c r="U116" i="4"/>
  <c r="P116" i="4" s="1"/>
  <c r="V116" i="4"/>
  <c r="Q116" i="4" s="1"/>
  <c r="W116" i="4"/>
  <c r="R116" i="4" s="1"/>
  <c r="N106" i="4"/>
  <c r="O106" i="4"/>
  <c r="P106" i="4"/>
  <c r="Q106" i="4"/>
  <c r="R106" i="4"/>
  <c r="Y106" i="4"/>
  <c r="AA106" i="4"/>
  <c r="N132" i="4"/>
  <c r="O132" i="4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Y201" i="4"/>
  <c r="AA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P160" i="4"/>
  <c r="Q160" i="4"/>
  <c r="R160" i="4"/>
  <c r="X160" i="4"/>
  <c r="Y160" i="4"/>
  <c r="Z160" i="4"/>
  <c r="AA160" i="4"/>
  <c r="AB160" i="4"/>
  <c r="N176" i="4"/>
  <c r="O176" i="4"/>
  <c r="P176" i="4"/>
  <c r="Q176" i="4"/>
  <c r="R176" i="4"/>
  <c r="X176" i="4"/>
  <c r="Y176" i="4"/>
  <c r="Z176" i="4"/>
  <c r="AA176" i="4"/>
  <c r="AB176" i="4"/>
  <c r="N147" i="4"/>
  <c r="P147" i="4"/>
  <c r="R147" i="4"/>
  <c r="Y147" i="4"/>
  <c r="AA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P159" i="4"/>
  <c r="Q159" i="4"/>
  <c r="R159" i="4"/>
  <c r="X159" i="4"/>
  <c r="Y159" i="4"/>
  <c r="Z159" i="4"/>
  <c r="AA159" i="4"/>
  <c r="AB159" i="4"/>
  <c r="S182" i="4"/>
  <c r="X182" i="4" s="1"/>
  <c r="T182" i="4"/>
  <c r="Y182" i="4" s="1"/>
  <c r="U182" i="4"/>
  <c r="Z182" i="4" s="1"/>
  <c r="V182" i="4"/>
  <c r="AA182" i="4" s="1"/>
  <c r="W182" i="4"/>
  <c r="AB182" i="4" s="1"/>
  <c r="P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K76" i="10"/>
  <c r="L76" i="10"/>
  <c r="I172" i="4"/>
  <c r="J172" i="4"/>
  <c r="K172" i="4"/>
  <c r="L172" i="4"/>
  <c r="M172" i="4"/>
  <c r="AL203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N169" i="4"/>
  <c r="O169" i="4"/>
  <c r="P169" i="4"/>
  <c r="Q169" i="4"/>
  <c r="R169" i="4"/>
  <c r="X169" i="4"/>
  <c r="Y169" i="4"/>
  <c r="Z169" i="4"/>
  <c r="AA169" i="4"/>
  <c r="AB169" i="4"/>
  <c r="S121" i="4"/>
  <c r="N121" i="4" s="1"/>
  <c r="T121" i="4"/>
  <c r="O121" i="4" s="1"/>
  <c r="U121" i="4"/>
  <c r="P121" i="4" s="1"/>
  <c r="V121" i="4"/>
  <c r="Q121" i="4" s="1"/>
  <c r="W121" i="4"/>
  <c r="R121" i="4" s="1"/>
  <c r="Z121" i="4"/>
  <c r="I128" i="4"/>
  <c r="K128" i="4"/>
  <c r="M128" i="4"/>
  <c r="AG128" i="4"/>
  <c r="AI128" i="4"/>
  <c r="AK128" i="4"/>
  <c r="AU69" i="4"/>
  <c r="I71" i="6"/>
  <c r="T71" i="6" s="1"/>
  <c r="AL195" i="4"/>
  <c r="AG172" i="4"/>
  <c r="AH172" i="4"/>
  <c r="AI172" i="4"/>
  <c r="AJ172" i="4"/>
  <c r="AK172" i="4"/>
  <c r="I121" i="4"/>
  <c r="M121" i="4"/>
  <c r="AG200" i="4"/>
  <c r="AH200" i="4"/>
  <c r="AI200" i="4"/>
  <c r="AJ200" i="4"/>
  <c r="AK200" i="4"/>
  <c r="S114" i="4"/>
  <c r="N114" i="4" s="1"/>
  <c r="T114" i="4"/>
  <c r="O114" i="4" s="1"/>
  <c r="U114" i="4"/>
  <c r="V114" i="4"/>
  <c r="Q114" i="4" s="1"/>
  <c r="W114" i="4"/>
  <c r="Q131" i="4"/>
  <c r="AH121" i="4"/>
  <c r="I200" i="4"/>
  <c r="J200" i="4"/>
  <c r="K200" i="4"/>
  <c r="L200" i="4"/>
  <c r="M200" i="4"/>
  <c r="AL145" i="4"/>
  <c r="I116" i="4"/>
  <c r="J116" i="4"/>
  <c r="K116" i="4"/>
  <c r="L116" i="4"/>
  <c r="M116" i="4"/>
  <c r="H28" i="10"/>
  <c r="I28" i="10"/>
  <c r="J28" i="10"/>
  <c r="K28" i="10"/>
  <c r="L28" i="10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L80" i="4"/>
  <c r="S82" i="6"/>
  <c r="S76" i="6"/>
  <c r="AL74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L141" i="4"/>
  <c r="S72" i="6"/>
  <c r="AL70" i="4"/>
  <c r="S86" i="6"/>
  <c r="AL84" i="4"/>
  <c r="L15" i="10"/>
  <c r="J15" i="10"/>
  <c r="AL15" i="4"/>
  <c r="S17" i="6"/>
  <c r="I15" i="10"/>
  <c r="AL43" i="4"/>
  <c r="S45" i="6"/>
  <c r="AL150" i="4"/>
  <c r="S93" i="6"/>
  <c r="AL91" i="4"/>
  <c r="AL59" i="4"/>
  <c r="S61" i="6"/>
  <c r="AL97" i="4"/>
  <c r="S99" i="6"/>
  <c r="AL7" i="4"/>
  <c r="S9" i="6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S77" i="6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AH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K182" i="4"/>
  <c r="AG182" i="4"/>
  <c r="I182" i="4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AH114" i="4"/>
  <c r="AE157" i="4"/>
  <c r="AE129" i="4"/>
  <c r="AE205" i="4"/>
  <c r="AE165" i="4"/>
  <c r="AE114" i="4"/>
  <c r="AE139" i="4"/>
  <c r="AE195" i="4"/>
  <c r="AE203" i="4"/>
  <c r="AE198" i="4"/>
  <c r="AL173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S11" i="6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N52" i="4"/>
  <c r="BB52" i="4" s="1"/>
  <c r="R12" i="4"/>
  <c r="P12" i="4"/>
  <c r="R14" i="6" s="1"/>
  <c r="N12" i="4"/>
  <c r="AE183" i="4"/>
  <c r="AE140" i="4"/>
  <c r="AE130" i="4"/>
  <c r="S69" i="6"/>
  <c r="AL67" i="4"/>
  <c r="Q27" i="4"/>
  <c r="N36" i="4"/>
  <c r="O50" i="4"/>
  <c r="AE180" i="4"/>
  <c r="AE175" i="4"/>
  <c r="Q34" i="4"/>
  <c r="N34" i="4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AD17" i="4"/>
  <c r="J19" i="6" s="1"/>
  <c r="R19" i="6"/>
  <c r="AY76" i="4"/>
  <c r="BA76" i="4"/>
  <c r="BB76" i="4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59" i="6"/>
  <c r="T51" i="6"/>
  <c r="T47" i="6"/>
  <c r="T43" i="6"/>
  <c r="T39" i="6"/>
  <c r="T35" i="6"/>
  <c r="T31" i="6"/>
  <c r="T27" i="6"/>
  <c r="T23" i="6"/>
  <c r="T19" i="6"/>
  <c r="T15" i="6"/>
  <c r="T11" i="6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T6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AX93" i="4"/>
  <c r="BB93" i="4"/>
  <c r="AZ93" i="4"/>
  <c r="AY93" i="4"/>
  <c r="BA93" i="4"/>
  <c r="R95" i="6"/>
  <c r="AZ77" i="4"/>
  <c r="BA77" i="4"/>
  <c r="BB77" i="4"/>
  <c r="AX77" i="4"/>
  <c r="AY77" i="4"/>
  <c r="AD77" i="4"/>
  <c r="R79" i="6"/>
  <c r="BB47" i="4"/>
  <c r="AY47" i="4"/>
  <c r="AX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X96" i="4"/>
  <c r="BA96" i="4"/>
  <c r="AY96" i="4"/>
  <c r="BB96" i="4"/>
  <c r="AZ96" i="4"/>
  <c r="R98" i="6"/>
  <c r="AX78" i="4"/>
  <c r="BB78" i="4"/>
  <c r="AZ78" i="4"/>
  <c r="AY78" i="4"/>
  <c r="BA78" i="4"/>
  <c r="R80" i="6"/>
  <c r="AX69" i="4"/>
  <c r="AZ69" i="4"/>
  <c r="AY69" i="4"/>
  <c r="BA69" i="4"/>
  <c r="BB69" i="4"/>
  <c r="R71" i="6"/>
  <c r="BB33" i="4"/>
  <c r="AZ33" i="4"/>
  <c r="BA33" i="4"/>
  <c r="AY33" i="4"/>
  <c r="AX33" i="4"/>
  <c r="R35" i="6"/>
  <c r="BB25" i="4"/>
  <c r="AY25" i="4"/>
  <c r="BA25" i="4"/>
  <c r="AZ25" i="4"/>
  <c r="AX25" i="4"/>
  <c r="R27" i="6"/>
  <c r="BA5" i="4"/>
  <c r="AZ5" i="4"/>
  <c r="AY5" i="4"/>
  <c r="BB5" i="4"/>
  <c r="AX5" i="4"/>
  <c r="R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AX46" i="4"/>
  <c r="BB46" i="4"/>
  <c r="BA46" i="4"/>
  <c r="AY46" i="4"/>
  <c r="AZ46" i="4"/>
  <c r="R48" i="6"/>
  <c r="AY34" i="4"/>
  <c r="BB28" i="4"/>
  <c r="BA28" i="4"/>
  <c r="AZ28" i="4"/>
  <c r="AX28" i="4"/>
  <c r="AY28" i="4"/>
  <c r="R30" i="6"/>
  <c r="AZ16" i="4"/>
  <c r="AX16" i="4"/>
  <c r="BB16" i="4"/>
  <c r="BA16" i="4"/>
  <c r="AY16" i="4"/>
  <c r="R18" i="6"/>
  <c r="BB6" i="4"/>
  <c r="AZ6" i="4"/>
  <c r="AX6" i="4"/>
  <c r="AY6" i="4"/>
  <c r="AD6" i="4"/>
  <c r="BA6" i="4"/>
  <c r="R8" i="6"/>
  <c r="H96" i="10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S5" i="6" l="1"/>
  <c r="M96" i="10"/>
  <c r="R114" i="4"/>
  <c r="M114" i="4"/>
  <c r="P114" i="4"/>
  <c r="Z114" i="4"/>
  <c r="AY160" i="4"/>
  <c r="BB106" i="4"/>
  <c r="AY165" i="4"/>
  <c r="AX212" i="4"/>
  <c r="AL212" i="4"/>
  <c r="AC139" i="4"/>
  <c r="M7" i="10"/>
  <c r="BB215" i="4"/>
  <c r="AF173" i="4"/>
  <c r="AU138" i="4"/>
  <c r="AX108" i="4"/>
  <c r="AY194" i="4"/>
  <c r="AY113" i="4"/>
  <c r="BB71" i="4"/>
  <c r="K63" i="9"/>
  <c r="BA98" i="4"/>
  <c r="K69" i="9"/>
  <c r="M100" i="10"/>
  <c r="BA67" i="4"/>
  <c r="BB57" i="4"/>
  <c r="AG183" i="4"/>
  <c r="I183" i="4"/>
  <c r="AG161" i="4"/>
  <c r="I161" i="4"/>
  <c r="AJ170" i="4"/>
  <c r="Q170" i="4"/>
  <c r="L170" i="4"/>
  <c r="M19" i="10"/>
  <c r="J109" i="4"/>
  <c r="O109" i="4"/>
  <c r="Y109" i="4"/>
  <c r="G88" i="6"/>
  <c r="AD86" i="4"/>
  <c r="AU54" i="4"/>
  <c r="I56" i="6"/>
  <c r="T56" i="6" s="1"/>
  <c r="K121" i="4"/>
  <c r="AB121" i="4"/>
  <c r="X121" i="4"/>
  <c r="R182" i="4"/>
  <c r="N182" i="4"/>
  <c r="BB159" i="4"/>
  <c r="AI135" i="4"/>
  <c r="AB135" i="4"/>
  <c r="X135" i="4"/>
  <c r="Z210" i="4"/>
  <c r="AY195" i="4"/>
  <c r="AJ150" i="4"/>
  <c r="AG150" i="4"/>
  <c r="AI145" i="4"/>
  <c r="M197" i="4"/>
  <c r="AC206" i="4"/>
  <c r="L157" i="4"/>
  <c r="AX81" i="4"/>
  <c r="BB206" i="4"/>
  <c r="AA157" i="4"/>
  <c r="AB124" i="4"/>
  <c r="R124" i="4"/>
  <c r="AY146" i="4"/>
  <c r="I163" i="4"/>
  <c r="AF181" i="4"/>
  <c r="I48" i="9"/>
  <c r="AA163" i="4"/>
  <c r="AZ152" i="4"/>
  <c r="AX166" i="4"/>
  <c r="AX185" i="4"/>
  <c r="P117" i="4"/>
  <c r="I50" i="9"/>
  <c r="AY71" i="4"/>
  <c r="AX60" i="4"/>
  <c r="BB208" i="4"/>
  <c r="AX38" i="4"/>
  <c r="BA38" i="4"/>
  <c r="BB38" i="4"/>
  <c r="AB162" i="4"/>
  <c r="AL161" i="4"/>
  <c r="AG167" i="4"/>
  <c r="AY85" i="4"/>
  <c r="Q158" i="4"/>
  <c r="AA158" i="4"/>
  <c r="Q125" i="4"/>
  <c r="AA125" i="4"/>
  <c r="L125" i="4"/>
  <c r="N125" i="4"/>
  <c r="I125" i="4"/>
  <c r="AK170" i="4"/>
  <c r="AB170" i="4"/>
  <c r="AG170" i="4"/>
  <c r="X170" i="4"/>
  <c r="AL170" i="4" s="1"/>
  <c r="AJ186" i="4"/>
  <c r="AA186" i="4"/>
  <c r="Q186" i="4"/>
  <c r="AH186" i="4"/>
  <c r="Y186" i="4"/>
  <c r="O186" i="4"/>
  <c r="G63" i="6"/>
  <c r="AD61" i="4"/>
  <c r="G12" i="6"/>
  <c r="AD10" i="4"/>
  <c r="J12" i="6" s="1"/>
  <c r="AU53" i="4"/>
  <c r="I55" i="6"/>
  <c r="T55" i="6" s="1"/>
  <c r="BA85" i="4"/>
  <c r="M142" i="4"/>
  <c r="K142" i="4"/>
  <c r="M82" i="10"/>
  <c r="AB142" i="4"/>
  <c r="Z142" i="4"/>
  <c r="AL142" i="4" s="1"/>
  <c r="AA107" i="4"/>
  <c r="Z130" i="4"/>
  <c r="AA118" i="4"/>
  <c r="AB144" i="4"/>
  <c r="R24" i="6"/>
  <c r="AF57" i="4"/>
  <c r="G59" i="6" s="1"/>
  <c r="AF50" i="4"/>
  <c r="G52" i="6" s="1"/>
  <c r="AF21" i="4"/>
  <c r="L36" i="9"/>
  <c r="AC77" i="4"/>
  <c r="H79" i="6" s="1"/>
  <c r="AC57" i="4"/>
  <c r="H59" i="6" s="1"/>
  <c r="AC43" i="4"/>
  <c r="H45" i="6" s="1"/>
  <c r="AC36" i="4"/>
  <c r="H38" i="6" s="1"/>
  <c r="AC27" i="4"/>
  <c r="H29" i="6" s="1"/>
  <c r="AC10" i="4"/>
  <c r="H12" i="6" s="1"/>
  <c r="AC6" i="4"/>
  <c r="H8" i="6" s="1"/>
  <c r="AC84" i="4"/>
  <c r="H86" i="6" s="1"/>
  <c r="AU119" i="4"/>
  <c r="AC90" i="4"/>
  <c r="H92" i="6" s="1"/>
  <c r="AC54" i="4"/>
  <c r="H56" i="6" s="1"/>
  <c r="AC46" i="4"/>
  <c r="H48" i="6" s="1"/>
  <c r="AF23" i="4"/>
  <c r="AF82" i="4"/>
  <c r="AF119" i="4"/>
  <c r="AF55" i="4"/>
  <c r="AF36" i="4"/>
  <c r="G38" i="6" s="1"/>
  <c r="I35" i="9" s="1"/>
  <c r="AF24" i="4"/>
  <c r="AC100" i="4"/>
  <c r="H102" i="6" s="1"/>
  <c r="AC50" i="4"/>
  <c r="H52" i="6" s="1"/>
  <c r="AC28" i="4"/>
  <c r="H30" i="6" s="1"/>
  <c r="AF44" i="4"/>
  <c r="AF8" i="4"/>
  <c r="G10" i="6" s="1"/>
  <c r="K7" i="9" s="1"/>
  <c r="AC74" i="4"/>
  <c r="H76" i="6" s="1"/>
  <c r="AD36" i="4"/>
  <c r="R103" i="6"/>
  <c r="AG114" i="4"/>
  <c r="K114" i="4"/>
  <c r="AE182" i="4"/>
  <c r="AI182" i="4"/>
  <c r="AK182" i="4"/>
  <c r="J182" i="4"/>
  <c r="L182" i="4"/>
  <c r="M15" i="10"/>
  <c r="AU169" i="4"/>
  <c r="AU147" i="4"/>
  <c r="AJ121" i="4"/>
  <c r="AA131" i="4"/>
  <c r="AB114" i="4"/>
  <c r="X114" i="4"/>
  <c r="M76" i="10"/>
  <c r="Q182" i="4"/>
  <c r="O182" i="4"/>
  <c r="BB182" i="4" s="1"/>
  <c r="AB201" i="4"/>
  <c r="Z201" i="4"/>
  <c r="X201" i="4"/>
  <c r="AZ106" i="4"/>
  <c r="Z116" i="4"/>
  <c r="R128" i="4"/>
  <c r="N128" i="4"/>
  <c r="AJ135" i="4"/>
  <c r="AH135" i="4"/>
  <c r="AA135" i="4"/>
  <c r="Y135" i="4"/>
  <c r="X110" i="4"/>
  <c r="AB200" i="4"/>
  <c r="X200" i="4"/>
  <c r="AJ106" i="4"/>
  <c r="AB210" i="4"/>
  <c r="X210" i="4"/>
  <c r="AU179" i="4"/>
  <c r="AJ126" i="4"/>
  <c r="Z207" i="4"/>
  <c r="AU173" i="4"/>
  <c r="AA196" i="4"/>
  <c r="BA191" i="4"/>
  <c r="AB139" i="4"/>
  <c r="AZ45" i="4"/>
  <c r="M80" i="10"/>
  <c r="BB181" i="4"/>
  <c r="AU187" i="4"/>
  <c r="BA174" i="4"/>
  <c r="R156" i="4"/>
  <c r="BA113" i="4"/>
  <c r="AZ113" i="4"/>
  <c r="AY185" i="4"/>
  <c r="R93" i="6"/>
  <c r="AZ71" i="4"/>
  <c r="BB60" i="4"/>
  <c r="R187" i="4"/>
  <c r="R100" i="6"/>
  <c r="M36" i="10"/>
  <c r="L47" i="9"/>
  <c r="J47" i="9"/>
  <c r="K34" i="9"/>
  <c r="AX57" i="4"/>
  <c r="AX75" i="4"/>
  <c r="AF129" i="4"/>
  <c r="AB158" i="4"/>
  <c r="Z158" i="4"/>
  <c r="X144" i="4"/>
  <c r="BA53" i="4"/>
  <c r="AL169" i="4"/>
  <c r="BA169" i="4"/>
  <c r="AC172" i="4"/>
  <c r="AZ160" i="4"/>
  <c r="AF195" i="4"/>
  <c r="AU195" i="4"/>
  <c r="AC199" i="4"/>
  <c r="AY206" i="4"/>
  <c r="BA152" i="4"/>
  <c r="AC158" i="4"/>
  <c r="BA166" i="4"/>
  <c r="AZ164" i="4"/>
  <c r="BA161" i="4"/>
  <c r="AX64" i="4"/>
  <c r="AZ208" i="4"/>
  <c r="AF143" i="4"/>
  <c r="BA143" i="4"/>
  <c r="AC152" i="4"/>
  <c r="AU142" i="4"/>
  <c r="AC186" i="4"/>
  <c r="BA84" i="4"/>
  <c r="BB202" i="4"/>
  <c r="G11" i="6"/>
  <c r="AD9" i="4"/>
  <c r="J11" i="6" s="1"/>
  <c r="I63" i="6"/>
  <c r="T63" i="6" s="1"/>
  <c r="AU61" i="4"/>
  <c r="AF202" i="4"/>
  <c r="AF85" i="4"/>
  <c r="G87" i="6" s="1"/>
  <c r="L84" i="9" s="1"/>
  <c r="AF66" i="4"/>
  <c r="AF59" i="4"/>
  <c r="G61" i="6" s="1"/>
  <c r="H58" i="9" s="1"/>
  <c r="AF34" i="4"/>
  <c r="G36" i="6" s="1"/>
  <c r="H33" i="9" s="1"/>
  <c r="AF25" i="4"/>
  <c r="AF16" i="4"/>
  <c r="AF11" i="4"/>
  <c r="AC102" i="4"/>
  <c r="H104" i="6" s="1"/>
  <c r="AC95" i="4"/>
  <c r="H97" i="6" s="1"/>
  <c r="AC85" i="4"/>
  <c r="H87" i="6" s="1"/>
  <c r="AC79" i="4"/>
  <c r="H81" i="6" s="1"/>
  <c r="AC62" i="4"/>
  <c r="H64" i="6" s="1"/>
  <c r="AC58" i="4"/>
  <c r="H60" i="6" s="1"/>
  <c r="AC45" i="4"/>
  <c r="H47" i="6" s="1"/>
  <c r="AC29" i="4"/>
  <c r="H31" i="6" s="1"/>
  <c r="AC88" i="4"/>
  <c r="H90" i="6" s="1"/>
  <c r="M10" i="10"/>
  <c r="AC13" i="4"/>
  <c r="H15" i="6" s="1"/>
  <c r="AF47" i="4"/>
  <c r="AF79" i="4"/>
  <c r="AF62" i="4"/>
  <c r="AF20" i="4"/>
  <c r="G22" i="6" s="1"/>
  <c r="AF15" i="4"/>
  <c r="G17" i="6" s="1"/>
  <c r="I14" i="9" s="1"/>
  <c r="AF7" i="4"/>
  <c r="AZ37" i="4"/>
  <c r="AC97" i="4"/>
  <c r="H99" i="6" s="1"/>
  <c r="AC93" i="4"/>
  <c r="H95" i="6" s="1"/>
  <c r="AC87" i="4"/>
  <c r="H89" i="6" s="1"/>
  <c r="AC69" i="4"/>
  <c r="H71" i="6" s="1"/>
  <c r="AC60" i="4"/>
  <c r="H62" i="6" s="1"/>
  <c r="AC33" i="4"/>
  <c r="H35" i="6" s="1"/>
  <c r="AC24" i="4"/>
  <c r="H26" i="6" s="1"/>
  <c r="AF18" i="4"/>
  <c r="L20" i="6" s="1"/>
  <c r="I5" i="6"/>
  <c r="T5" i="6" s="1"/>
  <c r="AU3" i="4"/>
  <c r="AV3" i="4" s="1"/>
  <c r="BB3" i="4"/>
  <c r="R5" i="6"/>
  <c r="AL3" i="4"/>
  <c r="AZ3" i="4"/>
  <c r="G6" i="6"/>
  <c r="AD4" i="4"/>
  <c r="I7" i="6"/>
  <c r="T7" i="6" s="1"/>
  <c r="AU5" i="4"/>
  <c r="AF5" i="4"/>
  <c r="M3" i="10"/>
  <c r="AX3" i="4"/>
  <c r="AY3" i="4"/>
  <c r="BA3" i="4"/>
  <c r="AZ126" i="4"/>
  <c r="BA159" i="4"/>
  <c r="AF176" i="4"/>
  <c r="AL135" i="4"/>
  <c r="BA135" i="4"/>
  <c r="AU212" i="4"/>
  <c r="AZ145" i="4"/>
  <c r="AZ168" i="4"/>
  <c r="I16" i="9"/>
  <c r="AX178" i="4"/>
  <c r="AF111" i="4"/>
  <c r="AX111" i="4"/>
  <c r="BA155" i="4"/>
  <c r="BA122" i="4"/>
  <c r="M83" i="10"/>
  <c r="M21" i="10"/>
  <c r="AY15" i="4"/>
  <c r="AX199" i="4"/>
  <c r="AZ215" i="4"/>
  <c r="AF189" i="4"/>
  <c r="AZ189" i="4"/>
  <c r="AZ173" i="4"/>
  <c r="AU163" i="4"/>
  <c r="AJ124" i="4"/>
  <c r="Q124" i="4"/>
  <c r="AA124" i="4"/>
  <c r="AG124" i="4"/>
  <c r="I124" i="4"/>
  <c r="N124" i="4"/>
  <c r="X124" i="4"/>
  <c r="AL124" i="4" s="1"/>
  <c r="L215" i="4"/>
  <c r="AJ215" i="4"/>
  <c r="I215" i="4"/>
  <c r="AG215" i="4"/>
  <c r="AU215" i="4" s="1"/>
  <c r="M59" i="10"/>
  <c r="AY179" i="4"/>
  <c r="BA12" i="4"/>
  <c r="AY36" i="4"/>
  <c r="BA27" i="4"/>
  <c r="J49" i="9"/>
  <c r="AY27" i="4"/>
  <c r="AX34" i="4"/>
  <c r="BB36" i="4"/>
  <c r="AX101" i="4"/>
  <c r="I114" i="4"/>
  <c r="AI114" i="4"/>
  <c r="AK114" i="4"/>
  <c r="AE121" i="4"/>
  <c r="J114" i="4"/>
  <c r="L114" i="4"/>
  <c r="AK121" i="4"/>
  <c r="AI121" i="4"/>
  <c r="AG121" i="4"/>
  <c r="Y131" i="4"/>
  <c r="AF131" i="4" s="1"/>
  <c r="O131" i="4"/>
  <c r="AA114" i="4"/>
  <c r="Y114" i="4"/>
  <c r="L121" i="4"/>
  <c r="J121" i="4"/>
  <c r="AA121" i="4"/>
  <c r="Y121" i="4"/>
  <c r="AY169" i="4"/>
  <c r="AH131" i="4"/>
  <c r="AX201" i="4"/>
  <c r="BB132" i="4"/>
  <c r="AY106" i="4"/>
  <c r="AU135" i="4"/>
  <c r="M210" i="4"/>
  <c r="K210" i="4"/>
  <c r="I210" i="4"/>
  <c r="AA210" i="4"/>
  <c r="Y210" i="4"/>
  <c r="AZ32" i="4"/>
  <c r="AY145" i="4"/>
  <c r="AK126" i="4"/>
  <c r="AI126" i="4"/>
  <c r="AG126" i="4"/>
  <c r="BB212" i="4"/>
  <c r="BB168" i="4"/>
  <c r="BA195" i="4"/>
  <c r="BB150" i="4"/>
  <c r="K16" i="9"/>
  <c r="BA115" i="4"/>
  <c r="AL111" i="4"/>
  <c r="BA120" i="4"/>
  <c r="AZ214" i="4"/>
  <c r="AB207" i="4"/>
  <c r="AY20" i="4"/>
  <c r="AD59" i="4"/>
  <c r="J61" i="6" s="1"/>
  <c r="J58" i="9"/>
  <c r="AC159" i="4"/>
  <c r="BA193" i="4"/>
  <c r="BA203" i="4"/>
  <c r="AC122" i="4"/>
  <c r="M196" i="4"/>
  <c r="AD81" i="4"/>
  <c r="J83" i="6" s="1"/>
  <c r="J80" i="9"/>
  <c r="BB87" i="4"/>
  <c r="AU115" i="4"/>
  <c r="AF206" i="4"/>
  <c r="AX206" i="4"/>
  <c r="AD15" i="4"/>
  <c r="J17" i="6" s="1"/>
  <c r="K14" i="9"/>
  <c r="BA199" i="4"/>
  <c r="AC189" i="4"/>
  <c r="AX215" i="4"/>
  <c r="BB189" i="4"/>
  <c r="AZ191" i="4"/>
  <c r="Z139" i="4"/>
  <c r="AX173" i="4"/>
  <c r="I203" i="4"/>
  <c r="M66" i="10"/>
  <c r="AX45" i="4"/>
  <c r="BA45" i="4"/>
  <c r="BA138" i="4"/>
  <c r="BB138" i="4"/>
  <c r="AF124" i="4"/>
  <c r="AZ124" i="4"/>
  <c r="AZ146" i="4"/>
  <c r="L124" i="4"/>
  <c r="AF108" i="4"/>
  <c r="BB108" i="4"/>
  <c r="AX146" i="4"/>
  <c r="M163" i="4"/>
  <c r="K163" i="4"/>
  <c r="AF152" i="4"/>
  <c r="AU123" i="4"/>
  <c r="M156" i="4"/>
  <c r="BB194" i="4"/>
  <c r="O156" i="4"/>
  <c r="AX177" i="4"/>
  <c r="AX164" i="4"/>
  <c r="M78" i="10"/>
  <c r="AF185" i="4"/>
  <c r="R117" i="4"/>
  <c r="N117" i="4"/>
  <c r="BB29" i="4"/>
  <c r="BB51" i="4"/>
  <c r="AZ51" i="4"/>
  <c r="L53" i="6" s="1"/>
  <c r="R73" i="6"/>
  <c r="I59" i="9"/>
  <c r="AD60" i="4"/>
  <c r="J62" i="6" s="1"/>
  <c r="AF113" i="4"/>
  <c r="Q216" i="4"/>
  <c r="P187" i="4"/>
  <c r="AX208" i="4"/>
  <c r="AY102" i="4"/>
  <c r="M34" i="10"/>
  <c r="I34" i="9"/>
  <c r="I37" i="9"/>
  <c r="J37" i="9"/>
  <c r="L37" i="9"/>
  <c r="AZ38" i="4"/>
  <c r="AD129" i="4"/>
  <c r="AY129" i="4"/>
  <c r="M95" i="10"/>
  <c r="BA181" i="4"/>
  <c r="AC174" i="4"/>
  <c r="AY174" i="4"/>
  <c r="AC166" i="4"/>
  <c r="AC198" i="4"/>
  <c r="AZ185" i="4"/>
  <c r="AY161" i="4"/>
  <c r="BB91" i="4"/>
  <c r="BA64" i="4"/>
  <c r="AF164" i="4"/>
  <c r="AD164" i="4" s="1"/>
  <c r="AZ98" i="4"/>
  <c r="AC146" i="4"/>
  <c r="AU194" i="4"/>
  <c r="BB95" i="4"/>
  <c r="AZ103" i="4"/>
  <c r="AC103" i="4"/>
  <c r="AC170" i="4"/>
  <c r="H84" i="9"/>
  <c r="AY67" i="4"/>
  <c r="M57" i="10"/>
  <c r="BB158" i="4"/>
  <c r="AF170" i="4"/>
  <c r="AY170" i="4"/>
  <c r="M47" i="10"/>
  <c r="AX22" i="4"/>
  <c r="H30" i="9"/>
  <c r="AZ202" i="4"/>
  <c r="AF83" i="4"/>
  <c r="AF78" i="4"/>
  <c r="AF76" i="4"/>
  <c r="L66" i="9"/>
  <c r="J56" i="9"/>
  <c r="AF52" i="4"/>
  <c r="G54" i="6" s="1"/>
  <c r="J51" i="9" s="1"/>
  <c r="AF33" i="4"/>
  <c r="AF27" i="4"/>
  <c r="G29" i="6" s="1"/>
  <c r="I26" i="9" s="1"/>
  <c r="AF12" i="4"/>
  <c r="G14" i="6" s="1"/>
  <c r="L11" i="9" s="1"/>
  <c r="H5" i="9"/>
  <c r="AX37" i="4"/>
  <c r="AC101" i="4"/>
  <c r="H103" i="6" s="1"/>
  <c r="AC96" i="4"/>
  <c r="H98" i="6" s="1"/>
  <c r="AC91" i="4"/>
  <c r="H93" i="6" s="1"/>
  <c r="AC86" i="4"/>
  <c r="H88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6" i="4"/>
  <c r="H18" i="6" s="1"/>
  <c r="AC12" i="4"/>
  <c r="H14" i="6" s="1"/>
  <c r="J7" i="9"/>
  <c r="AX8" i="4"/>
  <c r="R10" i="6"/>
  <c r="AD8" i="4"/>
  <c r="J10" i="6" s="1"/>
  <c r="M22" i="10"/>
  <c r="M30" i="10"/>
  <c r="AL174" i="4"/>
  <c r="AK185" i="4"/>
  <c r="AX95" i="4"/>
  <c r="BB103" i="4"/>
  <c r="L204" i="4"/>
  <c r="X204" i="4"/>
  <c r="N204" i="4"/>
  <c r="AJ209" i="4"/>
  <c r="AK167" i="4"/>
  <c r="AH167" i="4"/>
  <c r="AC129" i="4"/>
  <c r="AU125" i="4"/>
  <c r="AA209" i="4"/>
  <c r="BB85" i="4"/>
  <c r="AX85" i="4"/>
  <c r="J84" i="9"/>
  <c r="AX67" i="4"/>
  <c r="AZ75" i="4"/>
  <c r="L213" i="4"/>
  <c r="L136" i="4"/>
  <c r="Q133" i="4"/>
  <c r="M85" i="10"/>
  <c r="BB170" i="4"/>
  <c r="AB125" i="4"/>
  <c r="Z125" i="4"/>
  <c r="AA136" i="4"/>
  <c r="AB134" i="4"/>
  <c r="Z144" i="4"/>
  <c r="AZ144" i="4" s="1"/>
  <c r="AZ84" i="4"/>
  <c r="AD22" i="4"/>
  <c r="J24" i="6" s="1"/>
  <c r="K52" i="9"/>
  <c r="AZ31" i="4"/>
  <c r="J30" i="9"/>
  <c r="AX202" i="4"/>
  <c r="L5" i="9"/>
  <c r="AY119" i="4"/>
  <c r="AF91" i="4"/>
  <c r="G93" i="6" s="1"/>
  <c r="H90" i="9" s="1"/>
  <c r="AF87" i="4"/>
  <c r="G89" i="6" s="1"/>
  <c r="L86" i="9" s="1"/>
  <c r="AF84" i="4"/>
  <c r="G86" i="6" s="1"/>
  <c r="J83" i="9" s="1"/>
  <c r="AF80" i="4"/>
  <c r="AF75" i="4"/>
  <c r="L77" i="6" s="1"/>
  <c r="AF69" i="4"/>
  <c r="AF45" i="4"/>
  <c r="G47" i="6" s="1"/>
  <c r="H44" i="9" s="1"/>
  <c r="AF43" i="4"/>
  <c r="AF32" i="4"/>
  <c r="G34" i="6" s="1"/>
  <c r="I31" i="9" s="1"/>
  <c r="AF29" i="4"/>
  <c r="G31" i="6" s="1"/>
  <c r="I28" i="9" s="1"/>
  <c r="AF28" i="4"/>
  <c r="I21" i="9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5" i="4"/>
  <c r="H17" i="6" s="1"/>
  <c r="AC14" i="4"/>
  <c r="H16" i="6" s="1"/>
  <c r="AC11" i="4"/>
  <c r="H13" i="6" s="1"/>
  <c r="AC7" i="4"/>
  <c r="H9" i="6" s="1"/>
  <c r="AC5" i="4"/>
  <c r="H7" i="6" s="1"/>
  <c r="R46" i="6"/>
  <c r="AZ8" i="4"/>
  <c r="L10" i="6" s="1"/>
  <c r="AC202" i="4"/>
  <c r="AC56" i="4"/>
  <c r="H58" i="6" s="1"/>
  <c r="AC44" i="4"/>
  <c r="H46" i="6" s="1"/>
  <c r="M64" i="10"/>
  <c r="M74" i="10"/>
  <c r="AC22" i="4"/>
  <c r="H24" i="6" s="1"/>
  <c r="M94" i="10"/>
  <c r="AF39" i="4"/>
  <c r="AC18" i="4"/>
  <c r="H20" i="6" s="1"/>
  <c r="AC3" i="4"/>
  <c r="H5" i="6" s="1"/>
  <c r="AA137" i="4"/>
  <c r="X137" i="4"/>
  <c r="Q137" i="4"/>
  <c r="N137" i="4"/>
  <c r="AY44" i="4"/>
  <c r="AF3" i="4"/>
  <c r="AC9" i="4"/>
  <c r="H11" i="6" s="1"/>
  <c r="AU137" i="4"/>
  <c r="M53" i="10"/>
  <c r="AF93" i="4"/>
  <c r="AF26" i="4"/>
  <c r="M54" i="10"/>
  <c r="M40" i="10"/>
  <c r="AF56" i="4"/>
  <c r="L58" i="6" s="1"/>
  <c r="AF94" i="4"/>
  <c r="G96" i="6" s="1"/>
  <c r="Q94" i="4"/>
  <c r="AF68" i="4"/>
  <c r="O99" i="4"/>
  <c r="AF14" i="4"/>
  <c r="L80" i="6"/>
  <c r="AZ12" i="4"/>
  <c r="AX12" i="4"/>
  <c r="I11" i="9"/>
  <c r="AD34" i="4"/>
  <c r="BB34" i="4"/>
  <c r="J33" i="9"/>
  <c r="R38" i="6"/>
  <c r="K35" i="9"/>
  <c r="L35" i="9"/>
  <c r="AD52" i="4"/>
  <c r="AZ52" i="4"/>
  <c r="H51" i="9"/>
  <c r="BB101" i="4"/>
  <c r="AX27" i="4"/>
  <c r="AD27" i="4"/>
  <c r="K26" i="9"/>
  <c r="AU110" i="4"/>
  <c r="AC135" i="4"/>
  <c r="AU182" i="4"/>
  <c r="AC179" i="4"/>
  <c r="M12" i="10"/>
  <c r="M28" i="10"/>
  <c r="AC200" i="4"/>
  <c r="AF114" i="4"/>
  <c r="AD114" i="4" s="1"/>
  <c r="AX114" i="4"/>
  <c r="AZ114" i="4"/>
  <c r="AC121" i="4"/>
  <c r="BA121" i="4"/>
  <c r="BB121" i="4"/>
  <c r="AX121" i="4"/>
  <c r="M16" i="10"/>
  <c r="AU159" i="4"/>
  <c r="AL182" i="4"/>
  <c r="AF182" i="4"/>
  <c r="AD182" i="4" s="1"/>
  <c r="AF160" i="4"/>
  <c r="AD160" i="4" s="1"/>
  <c r="AL160" i="4"/>
  <c r="BA160" i="4"/>
  <c r="BB160" i="4"/>
  <c r="AF132" i="4"/>
  <c r="AD132" i="4" s="1"/>
  <c r="AL132" i="4"/>
  <c r="BA132" i="4"/>
  <c r="AX132" i="4"/>
  <c r="AU178" i="4"/>
  <c r="AU124" i="4"/>
  <c r="AZ36" i="4"/>
  <c r="AC110" i="4"/>
  <c r="AC114" i="4"/>
  <c r="AU116" i="4"/>
  <c r="M52" i="10"/>
  <c r="AF179" i="4"/>
  <c r="AD179" i="4" s="1"/>
  <c r="AZ179" i="4"/>
  <c r="AX179" i="4"/>
  <c r="AC116" i="4"/>
  <c r="AY131" i="4"/>
  <c r="AZ131" i="4"/>
  <c r="AF169" i="4"/>
  <c r="AD169" i="4" s="1"/>
  <c r="BB169" i="4"/>
  <c r="AZ169" i="4"/>
  <c r="AF126" i="4"/>
  <c r="AL126" i="4"/>
  <c r="AX126" i="4"/>
  <c r="BA126" i="4"/>
  <c r="AC176" i="4"/>
  <c r="AY182" i="4"/>
  <c r="AX182" i="4"/>
  <c r="AF159" i="4"/>
  <c r="AD159" i="4" s="1"/>
  <c r="AL159" i="4"/>
  <c r="AX159" i="4"/>
  <c r="AY159" i="4"/>
  <c r="AC132" i="4"/>
  <c r="AL176" i="4"/>
  <c r="BB176" i="4"/>
  <c r="AY176" i="4"/>
  <c r="AX176" i="4"/>
  <c r="AF141" i="4"/>
  <c r="AD141" i="4" s="1"/>
  <c r="AZ141" i="4"/>
  <c r="AL201" i="4"/>
  <c r="BB201" i="4"/>
  <c r="AZ201" i="4"/>
  <c r="AF177" i="4"/>
  <c r="BA177" i="4"/>
  <c r="AU210" i="4"/>
  <c r="AU121" i="4"/>
  <c r="AU200" i="4"/>
  <c r="AU172" i="4"/>
  <c r="AJ128" i="4"/>
  <c r="AH128" i="4"/>
  <c r="L128" i="4"/>
  <c r="J128" i="4"/>
  <c r="AC131" i="4"/>
  <c r="AC201" i="4"/>
  <c r="AB147" i="4"/>
  <c r="Z147" i="4"/>
  <c r="X147" i="4"/>
  <c r="AL147" i="4" s="1"/>
  <c r="Q147" i="4"/>
  <c r="O147" i="4"/>
  <c r="AZ147" i="4" s="1"/>
  <c r="AX141" i="4"/>
  <c r="AF201" i="4"/>
  <c r="AD201" i="4" s="1"/>
  <c r="AY201" i="4"/>
  <c r="AB116" i="4"/>
  <c r="X116" i="4"/>
  <c r="Q172" i="4"/>
  <c r="AA200" i="4"/>
  <c r="Y200" i="4"/>
  <c r="AY200" i="4" s="1"/>
  <c r="M25" i="10"/>
  <c r="H31" i="9"/>
  <c r="AF148" i="4"/>
  <c r="BA148" i="4"/>
  <c r="BA212" i="4"/>
  <c r="BA168" i="4"/>
  <c r="AX150" i="4"/>
  <c r="AF214" i="4"/>
  <c r="AD214" i="4" s="1"/>
  <c r="AJ145" i="4"/>
  <c r="AG145" i="4"/>
  <c r="AU145" i="4" s="1"/>
  <c r="H19" i="9"/>
  <c r="K19" i="9"/>
  <c r="AZ59" i="4"/>
  <c r="L58" i="9"/>
  <c r="AY193" i="4"/>
  <c r="M157" i="4"/>
  <c r="K157" i="4"/>
  <c r="AU139" i="4"/>
  <c r="AC193" i="4"/>
  <c r="L196" i="4"/>
  <c r="I196" i="4"/>
  <c r="AZ81" i="4"/>
  <c r="L80" i="9"/>
  <c r="H80" i="9"/>
  <c r="AZ87" i="4"/>
  <c r="AX87" i="4"/>
  <c r="M24" i="10"/>
  <c r="AB157" i="4"/>
  <c r="Z157" i="4"/>
  <c r="BA15" i="4"/>
  <c r="J14" i="9"/>
  <c r="AU120" i="4"/>
  <c r="AB196" i="4"/>
  <c r="Z196" i="4"/>
  <c r="BB196" i="4" s="1"/>
  <c r="AB105" i="4"/>
  <c r="R105" i="4"/>
  <c r="AA139" i="4"/>
  <c r="BA173" i="4"/>
  <c r="J44" i="9"/>
  <c r="BB45" i="4"/>
  <c r="M97" i="10"/>
  <c r="AJ214" i="4"/>
  <c r="M124" i="4"/>
  <c r="K124" i="4"/>
  <c r="AC124" i="4" s="1"/>
  <c r="M87" i="10"/>
  <c r="AX181" i="4"/>
  <c r="AB163" i="4"/>
  <c r="Z163" i="4"/>
  <c r="AY152" i="4"/>
  <c r="AU216" i="4"/>
  <c r="AC187" i="4"/>
  <c r="AU174" i="4"/>
  <c r="AC123" i="4"/>
  <c r="AZ194" i="4"/>
  <c r="AX194" i="4"/>
  <c r="AU151" i="4"/>
  <c r="BB177" i="4"/>
  <c r="AZ177" i="4"/>
  <c r="BB166" i="4"/>
  <c r="AZ166" i="4"/>
  <c r="AD113" i="4"/>
  <c r="AU177" i="4"/>
  <c r="AU118" i="4"/>
  <c r="AU144" i="4"/>
  <c r="M45" i="10"/>
  <c r="AD185" i="4"/>
  <c r="AY29" i="4"/>
  <c r="AX29" i="4"/>
  <c r="AZ29" i="4"/>
  <c r="K90" i="9"/>
  <c r="L90" i="9"/>
  <c r="J50" i="9"/>
  <c r="AX51" i="4"/>
  <c r="I70" i="9"/>
  <c r="J70" i="9"/>
  <c r="AD71" i="4"/>
  <c r="J73" i="6" s="1"/>
  <c r="L59" i="9"/>
  <c r="K59" i="9"/>
  <c r="L63" i="9"/>
  <c r="H63" i="9"/>
  <c r="BB64" i="4"/>
  <c r="R123" i="4"/>
  <c r="P123" i="4"/>
  <c r="I69" i="9"/>
  <c r="K88" i="9"/>
  <c r="L34" i="9"/>
  <c r="J34" i="9"/>
  <c r="M81" i="10"/>
  <c r="AF194" i="4"/>
  <c r="AC134" i="4"/>
  <c r="K162" i="4"/>
  <c r="Z162" i="4"/>
  <c r="AL162" i="4" s="1"/>
  <c r="L164" i="4"/>
  <c r="AK164" i="4"/>
  <c r="M164" i="4"/>
  <c r="AH164" i="4"/>
  <c r="J164" i="4"/>
  <c r="AC164" i="4" s="1"/>
  <c r="M75" i="10"/>
  <c r="M153" i="4"/>
  <c r="AK153" i="4"/>
  <c r="G77" i="6"/>
  <c r="K74" i="9" s="1"/>
  <c r="AD75" i="4"/>
  <c r="J77" i="6" s="1"/>
  <c r="G44" i="6"/>
  <c r="AD42" i="4"/>
  <c r="J44" i="6" s="1"/>
  <c r="AX106" i="4"/>
  <c r="AU207" i="4"/>
  <c r="AZ115" i="4"/>
  <c r="AF120" i="4"/>
  <c r="AD120" i="4" s="1"/>
  <c r="AY155" i="4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D173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BA95" i="4"/>
  <c r="AY95" i="4"/>
  <c r="M26" i="10"/>
  <c r="M39" i="10"/>
  <c r="H39" i="9"/>
  <c r="J39" i="9"/>
  <c r="L39" i="9"/>
  <c r="I39" i="9"/>
  <c r="K39" i="9"/>
  <c r="I8" i="9"/>
  <c r="K8" i="9"/>
  <c r="AL166" i="4"/>
  <c r="AF183" i="4"/>
  <c r="AY183" i="4"/>
  <c r="AU129" i="4"/>
  <c r="M6" i="10"/>
  <c r="AH192" i="4"/>
  <c r="Y192" i="4"/>
  <c r="X175" i="4"/>
  <c r="AC183" i="4"/>
  <c r="H76" i="9"/>
  <c r="AZ85" i="4"/>
  <c r="AD85" i="4"/>
  <c r="J87" i="6" s="1"/>
  <c r="R87" i="6"/>
  <c r="K84" i="9"/>
  <c r="I84" i="9"/>
  <c r="BB67" i="4"/>
  <c r="I66" i="9"/>
  <c r="I56" i="9"/>
  <c r="AF190" i="4"/>
  <c r="M88" i="10"/>
  <c r="Z140" i="4"/>
  <c r="P140" i="4"/>
  <c r="Z134" i="4"/>
  <c r="P134" i="4"/>
  <c r="AB118" i="4"/>
  <c r="Z118" i="4"/>
  <c r="BB144" i="4"/>
  <c r="H83" i="9"/>
  <c r="BA22" i="4"/>
  <c r="K21" i="9"/>
  <c r="AX53" i="4"/>
  <c r="AX31" i="4"/>
  <c r="L30" i="9"/>
  <c r="BA119" i="4"/>
  <c r="AD37" i="4"/>
  <c r="AY37" i="4"/>
  <c r="AF186" i="4"/>
  <c r="AL103" i="4"/>
  <c r="AF158" i="4"/>
  <c r="AX158" i="4"/>
  <c r="J5" i="9"/>
  <c r="BA37" i="4"/>
  <c r="AC94" i="4"/>
  <c r="H96" i="6" s="1"/>
  <c r="AC53" i="4"/>
  <c r="H55" i="6" s="1"/>
  <c r="AC39" i="4"/>
  <c r="H41" i="6" s="1"/>
  <c r="BB37" i="4"/>
  <c r="H36" i="9"/>
  <c r="R39" i="6"/>
  <c r="AX137" i="4"/>
  <c r="AY137" i="4"/>
  <c r="BA44" i="4"/>
  <c r="AX44" i="4"/>
  <c r="AZ44" i="4"/>
  <c r="BB8" i="4"/>
  <c r="AY8" i="4"/>
  <c r="BA8" i="4"/>
  <c r="I7" i="9"/>
  <c r="AC37" i="4"/>
  <c r="H39" i="6" s="1"/>
  <c r="H105" i="6" s="1"/>
  <c r="AC65" i="4"/>
  <c r="H67" i="6" s="1"/>
  <c r="M51" i="10"/>
  <c r="R11" i="6"/>
  <c r="AF54" i="4"/>
  <c r="AF92" i="4"/>
  <c r="AF63" i="4"/>
  <c r="AF74" i="4"/>
  <c r="AF19" i="4"/>
  <c r="AF46" i="4"/>
  <c r="AF58" i="4"/>
  <c r="L60" i="6" s="1"/>
  <c r="AF96" i="4"/>
  <c r="AF13" i="4"/>
  <c r="I93" i="9"/>
  <c r="I71" i="9"/>
  <c r="AA99" i="4"/>
  <c r="AF99" i="4" s="1"/>
  <c r="Q99" i="4"/>
  <c r="J88" i="6"/>
  <c r="J63" i="6"/>
  <c r="M68" i="10"/>
  <c r="AF30" i="4"/>
  <c r="I3" i="9"/>
  <c r="I60" i="9"/>
  <c r="I85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J19" i="9"/>
  <c r="I58" i="9"/>
  <c r="K58" i="9"/>
  <c r="AY59" i="4"/>
  <c r="BB59" i="4"/>
  <c r="N61" i="6" s="1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R36" i="6"/>
  <c r="AZ34" i="4"/>
  <c r="L36" i="6" s="1"/>
  <c r="BA34" i="4"/>
  <c r="K33" i="9"/>
  <c r="I33" i="9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L17" i="6"/>
  <c r="L76" i="6"/>
  <c r="N76" i="6"/>
  <c r="BB179" i="4"/>
  <c r="BA179" i="4"/>
  <c r="AX131" i="4"/>
  <c r="BA131" i="4"/>
  <c r="AY114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Y110" i="4"/>
  <c r="BB200" i="4"/>
  <c r="BA200" i="4"/>
  <c r="AC147" i="4"/>
  <c r="AX210" i="4"/>
  <c r="M17" i="10"/>
  <c r="BB127" i="4"/>
  <c r="J31" i="9"/>
  <c r="L31" i="9"/>
  <c r="R34" i="6"/>
  <c r="AY32" i="4"/>
  <c r="K31" i="9"/>
  <c r="AX32" i="4"/>
  <c r="AD32" i="4"/>
  <c r="J34" i="6" s="1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H16" i="9"/>
  <c r="J16" i="9"/>
  <c r="L16" i="9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L19" i="9"/>
  <c r="R22" i="6"/>
  <c r="AZ20" i="4"/>
  <c r="I19" i="9"/>
  <c r="BB20" i="4"/>
  <c r="BA20" i="4"/>
  <c r="AU160" i="4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BA180" i="4" s="1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H14" i="9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D108" i="4"/>
  <c r="BA108" i="4"/>
  <c r="AZ108" i="4"/>
  <c r="AZ138" i="4"/>
  <c r="AD124" i="4"/>
  <c r="AY124" i="4"/>
  <c r="BB124" i="4"/>
  <c r="BA146" i="4"/>
  <c r="AZ181" i="4"/>
  <c r="AY181" i="4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X162" i="4"/>
  <c r="BB174" i="4"/>
  <c r="Q156" i="4"/>
  <c r="AY177" i="4"/>
  <c r="AD177" i="4"/>
  <c r="AY166" i="4"/>
  <c r="AX113" i="4"/>
  <c r="BB164" i="4"/>
  <c r="AY164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69" i="9"/>
  <c r="J69" i="9"/>
  <c r="L69" i="9"/>
  <c r="H88" i="9"/>
  <c r="J88" i="9"/>
  <c r="L88" i="9"/>
  <c r="M34" i="9"/>
  <c r="M37" i="9"/>
  <c r="AF174" i="4"/>
  <c r="AD174" i="4" s="1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L76" i="9"/>
  <c r="J76" i="9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D170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D158" i="4"/>
  <c r="AY158" i="4"/>
  <c r="AZ158" i="4"/>
  <c r="AX136" i="4"/>
  <c r="U8" i="10"/>
  <c r="U19" i="10" s="1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BA107" i="4"/>
  <c r="X130" i="4"/>
  <c r="Q130" i="4"/>
  <c r="AA130" i="4"/>
  <c r="O130" i="4"/>
  <c r="Y130" i="4"/>
  <c r="AY130" i="4" s="1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M30" i="9" s="1"/>
  <c r="K30" i="9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L99" i="6" s="1"/>
  <c r="H8" i="9"/>
  <c r="J8" i="9"/>
  <c r="L8" i="9"/>
  <c r="F105" i="6"/>
  <c r="J36" i="9"/>
  <c r="I36" i="9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L55" i="6" s="1"/>
  <c r="H52" i="9"/>
  <c r="L52" i="9"/>
  <c r="BB53" i="4"/>
  <c r="N55" i="6" s="1"/>
  <c r="R55" i="6"/>
  <c r="AC137" i="4"/>
  <c r="M84" i="10"/>
  <c r="M13" i="10"/>
  <c r="H99" i="9"/>
  <c r="BB100" i="4"/>
  <c r="N102" i="6" s="1"/>
  <c r="R102" i="6"/>
  <c r="M39" i="9"/>
  <c r="I5" i="9"/>
  <c r="K5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8" i="6"/>
  <c r="J36" i="6"/>
  <c r="N35" i="6"/>
  <c r="N34" i="6"/>
  <c r="K34" i="6"/>
  <c r="N33" i="6"/>
  <c r="M31" i="6"/>
  <c r="K31" i="6"/>
  <c r="N30" i="6"/>
  <c r="M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J8" i="6"/>
  <c r="N104" i="6"/>
  <c r="M104" i="6"/>
  <c r="N103" i="6"/>
  <c r="M102" i="6"/>
  <c r="M100" i="6"/>
  <c r="L100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79" i="6"/>
  <c r="N78" i="6"/>
  <c r="K78" i="6"/>
  <c r="M77" i="6"/>
  <c r="M76" i="6"/>
  <c r="L75" i="6"/>
  <c r="K73" i="6"/>
  <c r="N71" i="6"/>
  <c r="K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N45" i="6"/>
  <c r="L45" i="6"/>
  <c r="M38" i="6"/>
  <c r="J37" i="6"/>
  <c r="M36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60" i="9"/>
  <c r="J60" i="9"/>
  <c r="L60" i="9"/>
  <c r="H93" i="9"/>
  <c r="J93" i="9"/>
  <c r="L93" i="9"/>
  <c r="H71" i="9"/>
  <c r="J71" i="9"/>
  <c r="L71" i="9"/>
  <c r="H85" i="9"/>
  <c r="J85" i="9"/>
  <c r="L85" i="9"/>
  <c r="H9" i="9"/>
  <c r="J9" i="9"/>
  <c r="L9" i="9"/>
  <c r="O79" i="6"/>
  <c r="P79" i="6" s="1"/>
  <c r="P81" i="1" s="1"/>
  <c r="I58" i="10"/>
  <c r="M58" i="10" s="1"/>
  <c r="K3" i="9"/>
  <c r="K60" i="9"/>
  <c r="K93" i="9"/>
  <c r="K71" i="9"/>
  <c r="K85" i="9"/>
  <c r="K9" i="9"/>
  <c r="O50" i="6"/>
  <c r="P50" i="6" s="1"/>
  <c r="P52" i="1" s="1"/>
  <c r="O40" i="6" l="1"/>
  <c r="P40" i="6" s="1"/>
  <c r="P42" i="1" s="1"/>
  <c r="BA114" i="4"/>
  <c r="BB131" i="4"/>
  <c r="AF135" i="4"/>
  <c r="AD135" i="4" s="1"/>
  <c r="AC182" i="4"/>
  <c r="G26" i="6"/>
  <c r="AD24" i="4"/>
  <c r="J26" i="6" s="1"/>
  <c r="G57" i="6"/>
  <c r="AD55" i="4"/>
  <c r="J57" i="6" s="1"/>
  <c r="G84" i="6"/>
  <c r="AD82" i="4"/>
  <c r="J84" i="6" s="1"/>
  <c r="BA170" i="4"/>
  <c r="M80" i="9"/>
  <c r="AU198" i="4"/>
  <c r="AY171" i="4"/>
  <c r="BA127" i="4"/>
  <c r="M58" i="9"/>
  <c r="G25" i="6"/>
  <c r="AD23" i="4"/>
  <c r="J25" i="6" s="1"/>
  <c r="G23" i="6"/>
  <c r="AD21" i="4"/>
  <c r="J23" i="6" s="1"/>
  <c r="BB186" i="4"/>
  <c r="BA186" i="4"/>
  <c r="AZ186" i="4"/>
  <c r="L104" i="6"/>
  <c r="M52" i="9"/>
  <c r="M83" i="9"/>
  <c r="AU134" i="4"/>
  <c r="BB110" i="4"/>
  <c r="AL116" i="4"/>
  <c r="AL118" i="4"/>
  <c r="AC163" i="4"/>
  <c r="BB210" i="4"/>
  <c r="AD131" i="4"/>
  <c r="AU114" i="4"/>
  <c r="G20" i="6"/>
  <c r="AD18" i="4"/>
  <c r="J20" i="6" s="1"/>
  <c r="O20" i="6" s="1"/>
  <c r="P20" i="6" s="1"/>
  <c r="P22" i="1" s="1"/>
  <c r="G64" i="6"/>
  <c r="AD62" i="4"/>
  <c r="J64" i="6" s="1"/>
  <c r="O64" i="6" s="1"/>
  <c r="P64" i="6" s="1"/>
  <c r="P66" i="1" s="1"/>
  <c r="G18" i="6"/>
  <c r="AD16" i="4"/>
  <c r="J18" i="6" s="1"/>
  <c r="G68" i="6"/>
  <c r="AD66" i="4"/>
  <c r="J68" i="6" s="1"/>
  <c r="O68" i="6" s="1"/>
  <c r="P68" i="6" s="1"/>
  <c r="P70" i="1" s="1"/>
  <c r="AL158" i="4"/>
  <c r="BB135" i="4"/>
  <c r="G9" i="6"/>
  <c r="AD7" i="4"/>
  <c r="J9" i="6" s="1"/>
  <c r="G81" i="6"/>
  <c r="AD79" i="4"/>
  <c r="J81" i="6" s="1"/>
  <c r="G49" i="6"/>
  <c r="AD47" i="4"/>
  <c r="J49" i="6" s="1"/>
  <c r="G13" i="6"/>
  <c r="AD11" i="4"/>
  <c r="J13" i="6" s="1"/>
  <c r="O13" i="6" s="1"/>
  <c r="P13" i="6" s="1"/>
  <c r="P15" i="1" s="1"/>
  <c r="G27" i="6"/>
  <c r="AD25" i="4"/>
  <c r="J27" i="6" s="1"/>
  <c r="BA182" i="4"/>
  <c r="AZ182" i="4"/>
  <c r="L33" i="9"/>
  <c r="M33" i="9" s="1"/>
  <c r="L14" i="9"/>
  <c r="M14" i="9" s="1"/>
  <c r="AD20" i="4"/>
  <c r="J22" i="6" s="1"/>
  <c r="O9" i="6"/>
  <c r="P9" i="6" s="1"/>
  <c r="P11" i="1" s="1"/>
  <c r="G7" i="6"/>
  <c r="AD5" i="4"/>
  <c r="J7" i="6" s="1"/>
  <c r="O7" i="6" s="1"/>
  <c r="P7" i="6" s="1"/>
  <c r="P9" i="1" s="1"/>
  <c r="O61" i="6"/>
  <c r="P61" i="6" s="1"/>
  <c r="P63" i="1" s="1"/>
  <c r="O38" i="6"/>
  <c r="P38" i="6" s="1"/>
  <c r="P40" i="1" s="1"/>
  <c r="O72" i="6"/>
  <c r="P72" i="6" s="1"/>
  <c r="P74" i="1" s="1"/>
  <c r="M7" i="9"/>
  <c r="AX130" i="4"/>
  <c r="AY107" i="4"/>
  <c r="AZ136" i="4"/>
  <c r="BB209" i="4"/>
  <c r="M48" i="9"/>
  <c r="AU111" i="4"/>
  <c r="M84" i="9"/>
  <c r="AC128" i="4"/>
  <c r="AU128" i="4"/>
  <c r="G16" i="6"/>
  <c r="AD14" i="4"/>
  <c r="J16" i="6" s="1"/>
  <c r="G70" i="6"/>
  <c r="AD68" i="4"/>
  <c r="J70" i="6" s="1"/>
  <c r="O70" i="6" s="1"/>
  <c r="P70" i="6" s="1"/>
  <c r="P72" i="1" s="1"/>
  <c r="G28" i="6"/>
  <c r="AD26" i="4"/>
  <c r="J28" i="6" s="1"/>
  <c r="G45" i="6"/>
  <c r="AD43" i="4"/>
  <c r="J45" i="6" s="1"/>
  <c r="G71" i="6"/>
  <c r="AD69" i="4"/>
  <c r="J71" i="6" s="1"/>
  <c r="G82" i="6"/>
  <c r="AD80" i="4"/>
  <c r="J82" i="6" s="1"/>
  <c r="AL125" i="4"/>
  <c r="AU167" i="4"/>
  <c r="G80" i="6"/>
  <c r="AD78" i="4"/>
  <c r="J80" i="6" s="1"/>
  <c r="BA125" i="4"/>
  <c r="I86" i="9"/>
  <c r="AU126" i="4"/>
  <c r="AF121" i="4"/>
  <c r="AD121" i="4" s="1"/>
  <c r="H11" i="9"/>
  <c r="BA124" i="4"/>
  <c r="L26" i="9"/>
  <c r="AL121" i="4"/>
  <c r="BB114" i="4"/>
  <c r="AY121" i="4"/>
  <c r="K11" i="9"/>
  <c r="M86" i="9"/>
  <c r="AY94" i="4"/>
  <c r="BA94" i="4"/>
  <c r="M96" i="6" s="1"/>
  <c r="AZ94" i="4"/>
  <c r="R96" i="6"/>
  <c r="BB94" i="4"/>
  <c r="N96" i="6" s="1"/>
  <c r="AX94" i="4"/>
  <c r="AD94" i="4"/>
  <c r="J96" i="6" s="1"/>
  <c r="G58" i="6"/>
  <c r="AD56" i="4"/>
  <c r="J58" i="6" s="1"/>
  <c r="O58" i="6" s="1"/>
  <c r="P58" i="6" s="1"/>
  <c r="P60" i="1" s="1"/>
  <c r="G95" i="6"/>
  <c r="AD93" i="4"/>
  <c r="J95" i="6" s="1"/>
  <c r="G5" i="6"/>
  <c r="AE1" i="4"/>
  <c r="AD3" i="4"/>
  <c r="J5" i="6" s="1"/>
  <c r="BA137" i="4"/>
  <c r="BB137" i="4"/>
  <c r="AF137" i="4"/>
  <c r="AD137" i="4" s="1"/>
  <c r="AL137" i="4"/>
  <c r="G41" i="6"/>
  <c r="AD39" i="4"/>
  <c r="J41" i="6" s="1"/>
  <c r="O41" i="6" s="1"/>
  <c r="P41" i="6" s="1"/>
  <c r="P43" i="1" s="1"/>
  <c r="G30" i="6"/>
  <c r="AD28" i="4"/>
  <c r="J30" i="6" s="1"/>
  <c r="AL144" i="4"/>
  <c r="AF144" i="4"/>
  <c r="AD144" i="4" s="1"/>
  <c r="AZ137" i="4"/>
  <c r="G35" i="6"/>
  <c r="AD33" i="4"/>
  <c r="J35" i="6" s="1"/>
  <c r="G78" i="6"/>
  <c r="AD76" i="4"/>
  <c r="J78" i="6" s="1"/>
  <c r="O78" i="6" s="1"/>
  <c r="P78" i="6" s="1"/>
  <c r="P80" i="1" s="1"/>
  <c r="G85" i="6"/>
  <c r="AD83" i="4"/>
  <c r="J85" i="6" s="1"/>
  <c r="O85" i="6" s="1"/>
  <c r="P85" i="6" s="1"/>
  <c r="P87" i="1" s="1"/>
  <c r="AY144" i="4"/>
  <c r="AZ125" i="4"/>
  <c r="AD91" i="4"/>
  <c r="J93" i="6" s="1"/>
  <c r="H28" i="9"/>
  <c r="AL210" i="4"/>
  <c r="AF210" i="4"/>
  <c r="AD210" i="4" s="1"/>
  <c r="K51" i="9"/>
  <c r="L16" i="6"/>
  <c r="O16" i="6" s="1"/>
  <c r="P16" i="6" s="1"/>
  <c r="P18" i="1" s="1"/>
  <c r="L28" i="6"/>
  <c r="L96" i="6"/>
  <c r="AZ210" i="4"/>
  <c r="M3" i="9"/>
  <c r="O10" i="6"/>
  <c r="P10" i="6" s="1"/>
  <c r="P12" i="1" s="1"/>
  <c r="O19" i="6"/>
  <c r="P19" i="6" s="1"/>
  <c r="P21" i="1" s="1"/>
  <c r="O23" i="6"/>
  <c r="P23" i="6" s="1"/>
  <c r="P25" i="1" s="1"/>
  <c r="O45" i="6"/>
  <c r="P45" i="6" s="1"/>
  <c r="P47" i="1" s="1"/>
  <c r="O49" i="6"/>
  <c r="P49" i="6" s="1"/>
  <c r="P51" i="1" s="1"/>
  <c r="O5" i="6"/>
  <c r="P5" i="6" s="1"/>
  <c r="P7" i="1" s="1"/>
  <c r="O14" i="6"/>
  <c r="P14" i="6" s="1"/>
  <c r="P16" i="1" s="1"/>
  <c r="O28" i="6"/>
  <c r="P28" i="6" s="1"/>
  <c r="P30" i="1" s="1"/>
  <c r="O47" i="6"/>
  <c r="P47" i="6" s="1"/>
  <c r="P49" i="1" s="1"/>
  <c r="O62" i="6"/>
  <c r="P62" i="6" s="1"/>
  <c r="P64" i="1" s="1"/>
  <c r="O66" i="6"/>
  <c r="P66" i="6" s="1"/>
  <c r="P68" i="1" s="1"/>
  <c r="O69" i="6"/>
  <c r="P69" i="6" s="1"/>
  <c r="P71" i="1" s="1"/>
  <c r="L102" i="6"/>
  <c r="O8" i="6"/>
  <c r="P8" i="6" s="1"/>
  <c r="P10" i="1" s="1"/>
  <c r="O77" i="6"/>
  <c r="P77" i="6" s="1"/>
  <c r="P79" i="1" s="1"/>
  <c r="O31" i="6"/>
  <c r="P31" i="6" s="1"/>
  <c r="P33" i="1" s="1"/>
  <c r="O34" i="6"/>
  <c r="P34" i="6" s="1"/>
  <c r="P36" i="1" s="1"/>
  <c r="O39" i="6"/>
  <c r="P39" i="6" s="1"/>
  <c r="P41" i="1" s="1"/>
  <c r="O42" i="6"/>
  <c r="P42" i="6" s="1"/>
  <c r="P44" i="1" s="1"/>
  <c r="O57" i="6"/>
  <c r="P57" i="6" s="1"/>
  <c r="P59" i="1" s="1"/>
  <c r="O87" i="6"/>
  <c r="P87" i="6" s="1"/>
  <c r="P89" i="1" s="1"/>
  <c r="M5" i="9"/>
  <c r="L99" i="9"/>
  <c r="O6" i="6"/>
  <c r="M36" i="9"/>
  <c r="O33" i="6"/>
  <c r="P33" i="6" s="1"/>
  <c r="P35" i="1" s="1"/>
  <c r="AL211" i="4"/>
  <c r="BA109" i="4"/>
  <c r="M74" i="9"/>
  <c r="M66" i="9"/>
  <c r="M76" i="9"/>
  <c r="AY175" i="4"/>
  <c r="BA204" i="4"/>
  <c r="M90" i="9"/>
  <c r="M28" i="9"/>
  <c r="AY117" i="4"/>
  <c r="AU117" i="4"/>
  <c r="AU214" i="4"/>
  <c r="AL149" i="4"/>
  <c r="M31" i="9"/>
  <c r="M51" i="9"/>
  <c r="M35" i="9"/>
  <c r="AY112" i="4"/>
  <c r="AF65" i="4"/>
  <c r="L65" i="10"/>
  <c r="M65" i="10" s="1"/>
  <c r="AL65" i="4"/>
  <c r="S67" i="6"/>
  <c r="I67" i="6"/>
  <c r="AU65" i="4"/>
  <c r="AZ90" i="4"/>
  <c r="R92" i="6"/>
  <c r="BB90" i="4"/>
  <c r="AX90" i="4"/>
  <c r="AY90" i="4"/>
  <c r="BA90" i="4"/>
  <c r="G32" i="6"/>
  <c r="AD30" i="4"/>
  <c r="J32" i="6" s="1"/>
  <c r="K99" i="10"/>
  <c r="M99" i="10" s="1"/>
  <c r="AL99" i="4"/>
  <c r="S101" i="6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AY118" i="4"/>
  <c r="AF162" i="4"/>
  <c r="AD162" i="4" s="1"/>
  <c r="AZ162" i="4"/>
  <c r="AY162" i="4"/>
  <c r="BA123" i="4"/>
  <c r="AZ123" i="4"/>
  <c r="BB123" i="4"/>
  <c r="AY123" i="4"/>
  <c r="AX123" i="4"/>
  <c r="BA162" i="4"/>
  <c r="AL163" i="4"/>
  <c r="AF139" i="4"/>
  <c r="AD139" i="4" s="1"/>
  <c r="AL139" i="4"/>
  <c r="AF157" i="4"/>
  <c r="AD157" i="4" s="1"/>
  <c r="AL157" i="4"/>
  <c r="AC196" i="4"/>
  <c r="AC157" i="4"/>
  <c r="AX200" i="4"/>
  <c r="L94" i="6"/>
  <c r="AY163" i="4"/>
  <c r="BB163" i="4"/>
  <c r="BB139" i="4"/>
  <c r="AX139" i="4"/>
  <c r="AY147" i="4"/>
  <c r="AZ157" i="4"/>
  <c r="AX157" i="4"/>
  <c r="O84" i="6"/>
  <c r="P84" i="6" s="1"/>
  <c r="P86" i="1" s="1"/>
  <c r="AC112" i="4"/>
  <c r="O25" i="6"/>
  <c r="P25" i="6" s="1"/>
  <c r="P27" i="1" s="1"/>
  <c r="BB65" i="4"/>
  <c r="R67" i="6"/>
  <c r="BA65" i="4"/>
  <c r="AY65" i="4"/>
  <c r="AX65" i="4"/>
  <c r="AZ65" i="4"/>
  <c r="AF90" i="4"/>
  <c r="K90" i="10"/>
  <c r="M90" i="10" s="1"/>
  <c r="S92" i="6"/>
  <c r="AL90" i="4"/>
  <c r="AU90" i="4"/>
  <c r="I92" i="6"/>
  <c r="T92" i="6" s="1"/>
  <c r="AX99" i="4"/>
  <c r="AZ99" i="4"/>
  <c r="BB99" i="4"/>
  <c r="R101" i="6"/>
  <c r="BA99" i="4"/>
  <c r="AY99" i="4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I98" i="9" s="1"/>
  <c r="AD99" i="4"/>
  <c r="J101" i="6" s="1"/>
  <c r="K41" i="9"/>
  <c r="I41" i="9"/>
  <c r="AF196" i="4"/>
  <c r="AD196" i="4" s="1"/>
  <c r="AL196" i="4"/>
  <c r="AF200" i="4"/>
  <c r="AD200" i="4" s="1"/>
  <c r="AL200" i="4"/>
  <c r="BB162" i="4"/>
  <c r="AX163" i="4"/>
  <c r="AF163" i="4"/>
  <c r="AD163" i="4" s="1"/>
  <c r="AY139" i="4"/>
  <c r="BA139" i="4"/>
  <c r="BB147" i="4"/>
  <c r="BA147" i="4"/>
  <c r="AY196" i="4"/>
  <c r="BA196" i="4"/>
  <c r="BA157" i="4"/>
  <c r="AZ200" i="4"/>
  <c r="AF147" i="4"/>
  <c r="AD147" i="4" s="1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P6" i="6"/>
  <c r="P8" i="1" s="1"/>
  <c r="M85" i="9"/>
  <c r="M60" i="9"/>
  <c r="O54" i="6"/>
  <c r="P54" i="6" s="1"/>
  <c r="P56" i="1" s="1"/>
  <c r="O88" i="6"/>
  <c r="P88" i="6" s="1"/>
  <c r="P90" i="1" s="1"/>
  <c r="J94" i="9"/>
  <c r="I94" i="9"/>
  <c r="M8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D134" i="4" s="1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AF187" i="4"/>
  <c r="AD187" i="4" s="1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O97" i="6" s="1"/>
  <c r="P97" i="6" s="1"/>
  <c r="P99" i="1" s="1"/>
  <c r="AF171" i="4"/>
  <c r="AD171" i="4" s="1"/>
  <c r="AL171" i="4"/>
  <c r="AF216" i="4"/>
  <c r="AD216" i="4" s="1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93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104" i="6"/>
  <c r="P104" i="6" s="1"/>
  <c r="P106" i="1" s="1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M69" i="9"/>
  <c r="H101" i="9"/>
  <c r="AX187" i="4"/>
  <c r="BA187" i="4"/>
  <c r="BB187" i="4"/>
  <c r="AZ187" i="4"/>
  <c r="AY187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M19" i="9"/>
  <c r="AF207" i="4"/>
  <c r="AD207" i="4" s="1"/>
  <c r="AU112" i="4"/>
  <c r="BA112" i="4"/>
  <c r="M16" i="9"/>
  <c r="AY197" i="4"/>
  <c r="AD197" i="4"/>
  <c r="AZ110" i="4"/>
  <c r="AY110" i="4"/>
  <c r="AD110" i="4"/>
  <c r="M26" i="9"/>
  <c r="AD101" i="4"/>
  <c r="J103" i="6" s="1"/>
  <c r="O103" i="6" s="1"/>
  <c r="P103" i="6" s="1"/>
  <c r="P105" i="1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O94" i="6" l="1"/>
  <c r="P94" i="6" s="1"/>
  <c r="P96" i="1" s="1"/>
  <c r="L20" i="9"/>
  <c r="I20" i="9"/>
  <c r="H20" i="9"/>
  <c r="J20" i="9"/>
  <c r="K20" i="9"/>
  <c r="I22" i="9"/>
  <c r="J22" i="9"/>
  <c r="L22" i="9"/>
  <c r="H22" i="9"/>
  <c r="M22" i="9" s="1"/>
  <c r="K22" i="9"/>
  <c r="I81" i="9"/>
  <c r="J81" i="9"/>
  <c r="H81" i="9"/>
  <c r="L81" i="9"/>
  <c r="K81" i="9"/>
  <c r="J54" i="9"/>
  <c r="H54" i="9"/>
  <c r="L54" i="9"/>
  <c r="I54" i="9"/>
  <c r="K54" i="9"/>
  <c r="I23" i="9"/>
  <c r="K23" i="9"/>
  <c r="H23" i="9"/>
  <c r="J23" i="9"/>
  <c r="L23" i="9"/>
  <c r="M11" i="9"/>
  <c r="I65" i="9"/>
  <c r="K65" i="9"/>
  <c r="H65" i="9"/>
  <c r="J65" i="9"/>
  <c r="L65" i="9"/>
  <c r="I15" i="9"/>
  <c r="H15" i="9"/>
  <c r="L15" i="9"/>
  <c r="K15" i="9"/>
  <c r="J15" i="9"/>
  <c r="K61" i="9"/>
  <c r="J61" i="9"/>
  <c r="I61" i="9"/>
  <c r="H61" i="9"/>
  <c r="L61" i="9"/>
  <c r="J17" i="9"/>
  <c r="I17" i="9"/>
  <c r="H17" i="9"/>
  <c r="L17" i="9"/>
  <c r="K17" i="9"/>
  <c r="I24" i="9"/>
  <c r="H24" i="9"/>
  <c r="J24" i="9"/>
  <c r="K24" i="9"/>
  <c r="L24" i="9"/>
  <c r="K10" i="9"/>
  <c r="I10" i="9"/>
  <c r="J10" i="9"/>
  <c r="H10" i="9"/>
  <c r="M10" i="9" s="1"/>
  <c r="L10" i="9"/>
  <c r="H46" i="9"/>
  <c r="K46" i="9"/>
  <c r="I46" i="9"/>
  <c r="J46" i="9"/>
  <c r="L46" i="9"/>
  <c r="I78" i="9"/>
  <c r="J78" i="9"/>
  <c r="K78" i="9"/>
  <c r="H78" i="9"/>
  <c r="M78" i="9" s="1"/>
  <c r="L78" i="9"/>
  <c r="L6" i="9"/>
  <c r="K6" i="9"/>
  <c r="H6" i="9"/>
  <c r="J6" i="9"/>
  <c r="I6" i="9"/>
  <c r="K4" i="9"/>
  <c r="J4" i="9"/>
  <c r="I4" i="9"/>
  <c r="H4" i="9"/>
  <c r="M4" i="9" s="1"/>
  <c r="L4" i="9"/>
  <c r="K82" i="9"/>
  <c r="J82" i="9"/>
  <c r="I82" i="9"/>
  <c r="H82" i="9"/>
  <c r="L82" i="9"/>
  <c r="J75" i="9"/>
  <c r="L75" i="9"/>
  <c r="H75" i="9"/>
  <c r="I75" i="9"/>
  <c r="K75" i="9"/>
  <c r="J32" i="9"/>
  <c r="L32" i="9"/>
  <c r="K32" i="9"/>
  <c r="H32" i="9"/>
  <c r="I32" i="9"/>
  <c r="K2" i="9"/>
  <c r="J2" i="9"/>
  <c r="I2" i="9"/>
  <c r="L2" i="9"/>
  <c r="H2" i="9"/>
  <c r="L92" i="9"/>
  <c r="I92" i="9"/>
  <c r="H92" i="9"/>
  <c r="J92" i="9"/>
  <c r="K92" i="9"/>
  <c r="H55" i="9"/>
  <c r="I55" i="9"/>
  <c r="J55" i="9"/>
  <c r="L55" i="9"/>
  <c r="K55" i="9"/>
  <c r="M99" i="9"/>
  <c r="H27" i="9"/>
  <c r="J27" i="9"/>
  <c r="I27" i="9"/>
  <c r="L27" i="9"/>
  <c r="K27" i="9"/>
  <c r="I38" i="9"/>
  <c r="L38" i="9"/>
  <c r="J38" i="9"/>
  <c r="H38" i="9"/>
  <c r="K38" i="9"/>
  <c r="K77" i="9"/>
  <c r="I77" i="9"/>
  <c r="H77" i="9"/>
  <c r="L77" i="9"/>
  <c r="J77" i="9"/>
  <c r="I79" i="9"/>
  <c r="H79" i="9"/>
  <c r="J79" i="9"/>
  <c r="K79" i="9"/>
  <c r="L79" i="9"/>
  <c r="H68" i="9"/>
  <c r="L68" i="9"/>
  <c r="K68" i="9"/>
  <c r="J68" i="9"/>
  <c r="I68" i="9"/>
  <c r="K42" i="9"/>
  <c r="J42" i="9"/>
  <c r="H42" i="9"/>
  <c r="L42" i="9"/>
  <c r="I42" i="9"/>
  <c r="H25" i="9"/>
  <c r="J25" i="9"/>
  <c r="L25" i="9"/>
  <c r="K25" i="9"/>
  <c r="I25" i="9"/>
  <c r="I67" i="9"/>
  <c r="J67" i="9"/>
  <c r="H67" i="9"/>
  <c r="L67" i="9"/>
  <c r="K67" i="9"/>
  <c r="I13" i="9"/>
  <c r="H13" i="9"/>
  <c r="L13" i="9"/>
  <c r="K13" i="9"/>
  <c r="J13" i="9"/>
  <c r="L98" i="9"/>
  <c r="J98" i="9"/>
  <c r="K98" i="9"/>
  <c r="H98" i="9"/>
  <c r="H53" i="9"/>
  <c r="L53" i="9"/>
  <c r="K53" i="9"/>
  <c r="J53" i="9"/>
  <c r="I53" i="9"/>
  <c r="K62" i="9"/>
  <c r="I62" i="9"/>
  <c r="J62" i="9"/>
  <c r="H62" i="9"/>
  <c r="L62" i="9"/>
  <c r="G92" i="6"/>
  <c r="AD90" i="4"/>
  <c r="J92" i="6" s="1"/>
  <c r="I91" i="9"/>
  <c r="H91" i="9"/>
  <c r="L91" i="9"/>
  <c r="K91" i="9"/>
  <c r="J91" i="9"/>
  <c r="H73" i="9"/>
  <c r="K73" i="9"/>
  <c r="L73" i="9"/>
  <c r="I73" i="9"/>
  <c r="J73" i="9"/>
  <c r="H18" i="9"/>
  <c r="I18" i="9"/>
  <c r="K18" i="9"/>
  <c r="L18" i="9"/>
  <c r="J18" i="9"/>
  <c r="H45" i="9"/>
  <c r="K45" i="9"/>
  <c r="L45" i="9"/>
  <c r="I45" i="9"/>
  <c r="J45" i="9"/>
  <c r="H57" i="9"/>
  <c r="I57" i="9"/>
  <c r="K57" i="9"/>
  <c r="L57" i="9"/>
  <c r="J57" i="9"/>
  <c r="H95" i="9"/>
  <c r="K95" i="9"/>
  <c r="I95" i="9"/>
  <c r="L95" i="9"/>
  <c r="J95" i="9"/>
  <c r="H12" i="9"/>
  <c r="I12" i="9"/>
  <c r="L12" i="9"/>
  <c r="K12" i="9"/>
  <c r="J12" i="9"/>
  <c r="K101" i="6"/>
  <c r="M101" i="6"/>
  <c r="L101" i="6"/>
  <c r="N101" i="6"/>
  <c r="I105" i="6"/>
  <c r="T67" i="6"/>
  <c r="L67" i="6"/>
  <c r="K67" i="6"/>
  <c r="M67" i="6"/>
  <c r="N67" i="6"/>
  <c r="G67" i="6"/>
  <c r="AD65" i="4"/>
  <c r="J67" i="6" s="1"/>
  <c r="K92" i="6"/>
  <c r="N92" i="6"/>
  <c r="L92" i="6"/>
  <c r="M92" i="6"/>
  <c r="K29" i="9"/>
  <c r="I29" i="9"/>
  <c r="H29" i="9"/>
  <c r="J29" i="9"/>
  <c r="L29" i="9"/>
  <c r="J105" i="6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23" i="9" l="1"/>
  <c r="M54" i="9"/>
  <c r="M81" i="9"/>
  <c r="M20" i="9"/>
  <c r="M46" i="9"/>
  <c r="M15" i="9"/>
  <c r="M65" i="9"/>
  <c r="M6" i="9"/>
  <c r="M24" i="9"/>
  <c r="M17" i="9"/>
  <c r="M61" i="9"/>
  <c r="O67" i="6"/>
  <c r="P67" i="6" s="1"/>
  <c r="P69" i="1" s="1"/>
  <c r="M13" i="9"/>
  <c r="M67" i="9"/>
  <c r="M42" i="9"/>
  <c r="M92" i="9"/>
  <c r="M32" i="9"/>
  <c r="L105" i="6"/>
  <c r="M98" i="9"/>
  <c r="M25" i="9"/>
  <c r="M68" i="9"/>
  <c r="M79" i="9"/>
  <c r="M77" i="9"/>
  <c r="M38" i="9"/>
  <c r="M27" i="9"/>
  <c r="M55" i="9"/>
  <c r="M2" i="9"/>
  <c r="M75" i="9"/>
  <c r="M82" i="9"/>
  <c r="N105" i="6"/>
  <c r="K105" i="6"/>
  <c r="M45" i="9"/>
  <c r="M73" i="9"/>
  <c r="L89" i="9"/>
  <c r="J89" i="9"/>
  <c r="K89" i="9"/>
  <c r="H89" i="9"/>
  <c r="I89" i="9"/>
  <c r="M62" i="9"/>
  <c r="M53" i="9"/>
  <c r="M29" i="9"/>
  <c r="H64" i="9"/>
  <c r="L64" i="9"/>
  <c r="J64" i="9"/>
  <c r="K64" i="9"/>
  <c r="I64" i="9"/>
  <c r="G105" i="6"/>
  <c r="M105" i="6"/>
  <c r="O101" i="6"/>
  <c r="P101" i="6" s="1"/>
  <c r="P103" i="1" s="1"/>
  <c r="M12" i="9"/>
  <c r="M95" i="9"/>
  <c r="M57" i="9"/>
  <c r="M18" i="9"/>
  <c r="M91" i="9"/>
  <c r="O92" i="6"/>
  <c r="M97" i="9"/>
  <c r="M96" i="9"/>
  <c r="M89" i="9" l="1"/>
  <c r="P92" i="6"/>
  <c r="P94" i="1" s="1"/>
  <c r="O105" i="6"/>
  <c r="M64" i="9"/>
</calcChain>
</file>

<file path=xl/sharedStrings.xml><?xml version="1.0" encoding="utf-8"?>
<sst xmlns="http://schemas.openxmlformats.org/spreadsheetml/2006/main" count="714" uniqueCount="108">
  <si>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</si>
  <si>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</si>
  <si>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</si>
  <si>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</si>
  <si>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</si>
  <si>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</si>
  <si>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</si>
  <si>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</si>
  <si>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</si>
  <si>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</si>
  <si>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</si>
  <si>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</si>
  <si>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</si>
  <si>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</si>
  <si>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</si>
  <si>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</si>
  <si>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</si>
  <si>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</si>
  <si>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</si>
  <si>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</si>
  <si>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</si>
  <si>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</si>
  <si>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</si>
  <si>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</si>
  <si>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</si>
  <si>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</si>
  <si>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</si>
  <si>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</si>
  <si>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</si>
  <si>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</si>
  <si>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</si>
  <si>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</si>
  <si>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</si>
  <si>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</si>
  <si>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</si>
  <si>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</si>
  <si>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</si>
  <si>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</si>
  <si>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</si>
  <si>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</si>
  <si>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</si>
  <si>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</si>
  <si>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</si>
  <si>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</si>
  <si>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</si>
  <si>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</si>
  <si>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</si>
  <si>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</si>
  <si>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</si>
  <si>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</si>
  <si>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</si>
  <si>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</si>
  <si>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</si>
  <si>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</si>
  <si>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</si>
  <si>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</si>
  <si>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</si>
  <si>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</si>
  <si>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</si>
  <si>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</si>
  <si>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</si>
  <si>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</si>
  <si>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</si>
  <si>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</si>
  <si>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</si>
  <si>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</si>
  <si>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</si>
  <si>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</si>
  <si>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</si>
  <si>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</si>
  <si>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</si>
  <si>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</si>
  <si>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</si>
  <si>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</si>
  <si>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</si>
  <si>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</si>
  <si>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</si>
  <si>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</si>
  <si>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</si>
  <si>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</si>
  <si>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</si>
  <si>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</si>
  <si>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</si>
  <si>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</si>
  <si>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</si>
  <si>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</si>
  <si>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</si>
  <si>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</si>
  <si>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</si>
  <si>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</si>
  <si>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</si>
  <si>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</si>
  <si>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</si>
  <si>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</si>
  <si>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</si>
  <si>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</si>
  <si>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</si>
  <si>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</si>
  <si>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</si>
  <si>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</si>
  <si>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</si>
  <si>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</si>
  <si>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</si>
  <si>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</si>
  <si>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</si>
  <si>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ООО Капитал</t>
  </si>
  <si>
    <t>Строительство КЛ 0,4 кВ</t>
  </si>
  <si>
    <t>ТБ-2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</si>
</sst>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-6.9857633862269287E-6</c:v>
                </c:pt>
                <c:pt idx="1">
                  <c:v>1.0000069857633862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371776"/>
        <c:axId val="1533733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337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373312"/>
        <c:crosses val="autoZero"/>
        <c:auto val="1"/>
        <c:lblAlgn val="ctr"/>
        <c:lblOffset val="100"/>
        <c:noMultiLvlLbl val="0"/>
      </c:catAx>
      <c:valAx>
        <c:axId val="15337331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37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5" zoomScaleNormal="75" zoomScaleSheetLayoutView="80" zoomScalePageLayoutView="70" workbookViewId="0">
      <pane xSplit="9" ySplit="6" topLeftCell="K7" activePane="bottomRight" state="frozen"/>
      <selection pane="topRight" activeCell="J1" sqref="J1"/>
      <selection pane="bottomLeft" activeCell="A7" sqref="A7"/>
      <selection pane="bottomRight" activeCell="D8" sqref="D8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19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 t="s">
        <v>107</v>
      </c>
      <c r="E7" s="161" t="s">
        <v>105</v>
      </c>
      <c r="F7" s="160" t="s">
        <v>106</v>
      </c>
      <c r="G7" s="159" t="s">
        <v>30</v>
      </c>
      <c r="H7" s="159" t="s">
        <v>22</v>
      </c>
      <c r="I7" s="162">
        <v>0.26</v>
      </c>
      <c r="J7" s="67">
        <v>3.278</v>
      </c>
      <c r="K7" s="67">
        <v>38.637</v>
      </c>
      <c r="L7" s="67">
        <v>0.23400000000000001</v>
      </c>
      <c r="M7" s="67"/>
      <c r="N7" s="67">
        <v>4.6829999999999998</v>
      </c>
      <c r="O7" s="67">
        <f>IFERROR(SUM(Таблица1[[#This Row],[ПИР]:[Прочие]]),)</f>
        <v>46.832000000000001</v>
      </c>
      <c r="P7" s="68">
        <f>результат!P5</f>
        <v>837.41708762307712</v>
      </c>
      <c r="S7"/>
      <c r="T7" s="22"/>
      <c r="U7"/>
      <c r="V7" s="22"/>
      <c r="X7" s="22"/>
    </row>
    <row r="8" spans="1:24" x14ac:dyDescent="0.25">
      <c r="C8" s="28"/>
      <c r="D8" s="28"/>
      <c r="E8" s="28"/>
      <c r="F8" s="28"/>
      <c r="G8" s="28"/>
      <c r="H8" s="28"/>
      <c r="I8" s="28"/>
      <c r="J8" s="67"/>
      <c r="K8" s="67"/>
      <c r="L8" s="67"/>
      <c r="M8" s="67"/>
      <c r="N8" s="67"/>
      <c r="O8" s="67"/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28"/>
      <c r="F9" s="28"/>
      <c r="G9" s="28"/>
      <c r="H9" s="28"/>
      <c r="I9" s="28"/>
      <c r="J9" s="67"/>
      <c r="K9" s="67"/>
      <c r="L9" s="67"/>
      <c r="M9" s="67"/>
      <c r="N9" s="67"/>
      <c r="O9" s="67"/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28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3.278</v>
      </c>
      <c r="K107" s="66">
        <f>SUBTOTAL(109,Таблица1[СМР])</f>
        <v>38.637</v>
      </c>
      <c r="L107" s="66">
        <f>SUBTOTAL(109,Таблица1[ПНР])</f>
        <v>0.23400000000000001</v>
      </c>
      <c r="M107" s="66">
        <f>SUBTOTAL(109,Таблица1[Оборудование])</f>
        <v>0</v>
      </c>
      <c r="N107" s="66">
        <f>SUBTOTAL(109,Таблица1[Прочие])</f>
        <v>4.6829999999999998</v>
      </c>
      <c r="O107" s="66">
        <f>SUBTOTAL(109,Таблица1[Сумма])</f>
        <v>46.832000000000001</v>
      </c>
    </row>
    <row r="109" spans="3:24" ht="15.75" thickBot="1" x14ac:dyDescent="0.3"/>
    <row r="110" spans="3:24" ht="15.75" thickBot="1" x14ac:dyDescent="0.3">
      <c r="H110" s="24" t="s">
        <v>37</v>
      </c>
      <c r="I110" s="163"/>
      <c r="J110" s="164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3"/>
      <c r="J112" s="164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70" zoomScaleNormal="70" workbookViewId="0">
      <pane xSplit="5" ySplit="4" topLeftCell="H5" activePane="bottomRight" state="frozen"/>
      <selection pane="topRight" activeCell="F1" sqref="F1"/>
      <selection pane="bottomLeft" activeCell="A5" sqref="A5"/>
      <selection pane="bottomRight" activeCell="L5" sqref="L5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5" t="s">
        <v>68</v>
      </c>
      <c r="B2" s="165"/>
      <c r="C2" s="165"/>
      <c r="D2" s="165"/>
      <c r="E2" s="165"/>
      <c r="F2" s="165"/>
      <c r="G2" s="165"/>
      <c r="H2" s="165"/>
      <c r="I2" s="165"/>
      <c r="J2" s="165"/>
      <c r="K2" s="98">
        <f>калькулятор!B5</f>
        <v>2014</v>
      </c>
      <c r="L2" s="75"/>
      <c r="M2" s="75"/>
    </row>
    <row r="3" spans="1:20" ht="15.75" thickBot="1" x14ac:dyDescent="0.3">
      <c r="R3" s="166" t="s">
        <v>100</v>
      </c>
      <c r="S3" s="167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 t="str">
        <f>IF(калькулятор!D7=0,"",калькулятор!D7)</f>
        <v>ТБ-2</v>
      </c>
      <c r="C5" s="78" t="str">
        <f>IF(калькулятор!E7=0,"",калькулятор!E7)</f>
        <v>ООО Капитал</v>
      </c>
      <c r="D5" s="78" t="str">
        <f>IF(калькулятор!F7=0,"",калькулятор!F7)</f>
        <v>Строительство КЛ 0,4 кВ</v>
      </c>
      <c r="E5" s="79">
        <f>IF(калькулятор!I7=0,"",калькулятор!I7)</f>
        <v>0.26</v>
      </c>
      <c r="F5" s="79">
        <f>данные!AE3</f>
        <v>46.832000000000001</v>
      </c>
      <c r="G5" s="79">
        <f>данные!AF3</f>
        <v>228.65831000000003</v>
      </c>
      <c r="H5" s="79">
        <f>данные!AC3</f>
        <v>233.81069000000002</v>
      </c>
      <c r="I5" s="79">
        <f>данные!AG3+данные!AH3+данные!AI3+данные!AJ3+данные!AK3</f>
        <v>223.79016999999996</v>
      </c>
      <c r="J5" s="80">
        <f>IF($K$2=2014,IF((SUM(данные!AG3:AK3)*данные!$AT$3-данные!AD3)&gt;0,данные!AX3,данные!AG3*данные!$AT$3),данные!AG3*данные!$AT$3)</f>
        <v>11.361574224</v>
      </c>
      <c r="K5" s="80">
        <f>IF($K$2=2014,IF((SUM(данные!AH3:AL3)*данные!$AT$3-данные!AE3)&gt;0,данные!AY3,данные!AH3*данные!$AT$3),данные!AH3*данные!$AT$3)</f>
        <v>169.60259795400003</v>
      </c>
      <c r="L5" s="80">
        <f>IF($K$2=2014,IF((SUM(данные!AI3:AM3)*данные!$AT$3-данные!AF3)&gt;0,данные!AZ3,данные!AI3*данные!$AT$3),данные!AI3*данные!$AT$3)</f>
        <v>2.2504294800000002</v>
      </c>
      <c r="M5" s="80">
        <f>IF($K$2=2014,IF((SUM(данные!AJ3:AN3)*данные!$AT$3-данные!AG3)&gt;0,данные!BA3,данные!AJ3*данные!$AT$3),данные!AJ3*данные!$AT$3)</f>
        <v>0</v>
      </c>
      <c r="N5" s="80">
        <f>IF($K$2=2014,IF((SUM(данные!AK3:AO3)*данные!$AT$3-данные!AH3)&gt;0,данные!BB3,данные!AK3*данные!$AT$3),данные!AK3*данные!$AT$3)</f>
        <v>34.513841124000002</v>
      </c>
      <c r="O5" s="80">
        <f>SUM(Таблица6[[#This Row],[ПИР]:[Прочие]])</f>
        <v>217.72844278200006</v>
      </c>
      <c r="P5" s="109">
        <f>IFERROR(Таблица6[[#This Row],[Итого в прогнозных ценах с применением методики снижения]]/Таблица6[[#This Row],[кол-во]],"")</f>
        <v>837.41708762307712</v>
      </c>
      <c r="R5" s="153">
        <f>SUM(данные!N3:R3)</f>
        <v>272.45012673382001</v>
      </c>
      <c r="S5" s="146">
        <f>SUM(данные!X3:AB3)*0.9*1.058</f>
        <v>217.72844278200006</v>
      </c>
      <c r="T5" s="154">
        <f>Таблица6[[#This Row],[в ценах 4 кв 2012г]]*данные!$AT$3</f>
        <v>231.93397261285946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46.832000000000001</v>
      </c>
      <c r="G105" s="96">
        <f>SUBTOTAL(109,Таблица6[в текущих ценах])</f>
        <v>228.65831000000003</v>
      </c>
      <c r="H105" s="96">
        <f>SUBTOTAL(109,Таблица6[4 кв 2010])</f>
        <v>233.81069000000002</v>
      </c>
      <c r="I105" s="96">
        <f>SUBTOTAL(109,Таблица6[в ценах 4 кв 2012г])</f>
        <v>223.79016999999996</v>
      </c>
      <c r="J105" s="111">
        <f>SUBTOTAL(109,Таблица6[ПИР])</f>
        <v>11.361574224</v>
      </c>
      <c r="K105" s="96">
        <f>SUBTOTAL(109,Таблица6[СМР])</f>
        <v>169.60259795400003</v>
      </c>
      <c r="L105" s="96">
        <f>SUBTOTAL(109,Таблица6[ПНР])</f>
        <v>2.2504294800000002</v>
      </c>
      <c r="M105" s="96">
        <f>SUBTOTAL(109,Таблица6[Оборудование])</f>
        <v>0</v>
      </c>
      <c r="N105" s="96">
        <f>SUBTOTAL(109,Таблица6[Прочие])</f>
        <v>34.513841124000002</v>
      </c>
      <c r="O105" s="96">
        <f>SUBTOTAL(109,Таблица6[Итого в прогнозных ценах с применением методики снижения])</f>
        <v>217.72844278200006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8" t="s">
        <v>90</v>
      </c>
      <c r="I1" s="169"/>
      <c r="J1" s="169"/>
      <c r="K1" s="169"/>
      <c r="L1" s="169"/>
      <c r="M1" s="170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 t="str">
        <f>VLOOKUP(O3,A3:G102,2,0)</f>
        <v>ТБ-2</v>
      </c>
    </row>
    <row r="3" spans="1:22" x14ac:dyDescent="0.25">
      <c r="A3" s="116">
        <v>1</v>
      </c>
      <c r="B3" s="117" t="str">
        <f>калькулятор!D7</f>
        <v>ТБ-2</v>
      </c>
      <c r="C3" s="117" t="str">
        <f>калькулятор!E7</f>
        <v>ООО Капитал</v>
      </c>
      <c r="D3" s="118" t="str">
        <f>калькулятор!F7</f>
        <v>Строительство КЛ 0,4 кВ</v>
      </c>
      <c r="E3" s="117" t="str">
        <f>калькулятор!G7</f>
        <v>КЛЭП</v>
      </c>
      <c r="F3" s="117" t="str">
        <f>калькулятор!H7</f>
        <v>НСиР</v>
      </c>
      <c r="G3" s="117">
        <f>калькулятор!I7</f>
        <v>0.26</v>
      </c>
      <c r="H3" s="116">
        <f>данные!X3</f>
        <v>11.93192</v>
      </c>
      <c r="I3" s="117">
        <f>данные!Y3</f>
        <v>178.11657000000002</v>
      </c>
      <c r="J3" s="117">
        <f>данные!Z3</f>
        <v>2.3633999999999999</v>
      </c>
      <c r="K3" s="117">
        <f>данные!AA3</f>
        <v>0</v>
      </c>
      <c r="L3" s="117">
        <f>данные!AB3</f>
        <v>36.246420000000001</v>
      </c>
      <c r="M3" s="117">
        <f>SUM(H3:L3)</f>
        <v>228.65831000000003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11.93192</v>
      </c>
      <c r="Q8" s="129">
        <f>VLOOKUP($O$3,$A$3:$M$102,9,0)</f>
        <v>178.11657000000002</v>
      </c>
      <c r="R8" s="129">
        <f>VLOOKUP($O$3,$A$3:$M$102,10,0)</f>
        <v>2.3633999999999999</v>
      </c>
      <c r="S8" s="129">
        <f>VLOOKUP($O$3,$A$3:$M$102,11,0)</f>
        <v>0</v>
      </c>
      <c r="T8" s="129">
        <f>VLOOKUP($O$3,$A$3:$M$102,12,0)</f>
        <v>36.246420000000001</v>
      </c>
      <c r="U8" s="130">
        <f>SUM(P8:T8)</f>
        <v>228.65831000000003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11.93</v>
      </c>
      <c r="Q9" s="100">
        <v>178.12</v>
      </c>
      <c r="R9" s="100">
        <v>2.36</v>
      </c>
      <c r="S9" s="100"/>
      <c r="T9" s="100">
        <v>36.25</v>
      </c>
      <c r="U9" s="130">
        <f t="shared" ref="U9:U13" si="1">SUM(P9:T9)</f>
        <v>228.66000000000003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11.93</v>
      </c>
      <c r="Q14" s="132">
        <f t="shared" ref="Q14" si="2">SUM(Q9:Q13)</f>
        <v>178.12</v>
      </c>
      <c r="R14" s="132">
        <f t="shared" ref="R14" si="3">SUM(R9:R13)</f>
        <v>2.36</v>
      </c>
      <c r="S14" s="132">
        <f t="shared" ref="S14" si="4">SUM(S9:S13)</f>
        <v>0</v>
      </c>
      <c r="T14" s="132">
        <f t="shared" ref="T14" si="5">SUM(T9:T13)</f>
        <v>36.25</v>
      </c>
      <c r="U14" s="133">
        <f t="shared" ref="U14" si="6">SUM(U9:U13)</f>
        <v>228.66000000000003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1.9200000000001438E-3</v>
      </c>
      <c r="Q19" s="135">
        <f t="shared" ref="Q19:U19" si="7">Q8-Q14</f>
        <v>-3.4299999999802822E-3</v>
      </c>
      <c r="R19" s="135">
        <f t="shared" si="7"/>
        <v>3.4000000000000696E-3</v>
      </c>
      <c r="S19" s="135">
        <f t="shared" si="7"/>
        <v>0</v>
      </c>
      <c r="T19" s="135">
        <f t="shared" si="7"/>
        <v>-3.5799999999994725E-3</v>
      </c>
      <c r="U19" s="136">
        <f t="shared" si="7"/>
        <v>-1.6899999999964166E-3</v>
      </c>
      <c r="V19" s="137">
        <f t="shared" ref="V19:V25" si="8">U19/$U$25</f>
        <v>-6.9857633862269287E-6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12.62194</v>
      </c>
      <c r="Q20" s="135">
        <f t="shared" ref="Q20:T20" si="9">Q9*$V$9</f>
        <v>188.45096000000001</v>
      </c>
      <c r="R20" s="135">
        <f t="shared" si="9"/>
        <v>2.49688</v>
      </c>
      <c r="S20" s="135">
        <f t="shared" si="9"/>
        <v>0</v>
      </c>
      <c r="T20" s="135">
        <f t="shared" si="9"/>
        <v>38.352499999999999</v>
      </c>
      <c r="U20" s="136">
        <f t="shared" ref="U20" si="10">U9*$V$9</f>
        <v>241.92228000000003</v>
      </c>
      <c r="V20" s="137">
        <f t="shared" si="8"/>
        <v>1.0000069857633862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12.623860000000001</v>
      </c>
      <c r="Q25" s="138">
        <f t="shared" si="19"/>
        <v>188.44753000000003</v>
      </c>
      <c r="R25" s="138">
        <f t="shared" si="19"/>
        <v>2.5002800000000001</v>
      </c>
      <c r="S25" s="138">
        <f t="shared" si="19"/>
        <v>0</v>
      </c>
      <c r="T25" s="138">
        <f>SUM(T19:T24)</f>
        <v>38.34892</v>
      </c>
      <c r="U25" s="139">
        <f>SUM(U19:U24)</f>
        <v>241.92059000000003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4" t="s">
        <v>24</v>
      </c>
      <c r="H2" s="175"/>
      <c r="I2" s="175"/>
      <c r="J2" s="175"/>
      <c r="K2" s="176"/>
      <c r="L2" s="171" t="s">
        <v>25</v>
      </c>
      <c r="M2" s="172"/>
      <c r="N2" s="172"/>
      <c r="O2" s="172"/>
      <c r="P2" s="173"/>
      <c r="Q2" s="177" t="s">
        <v>35</v>
      </c>
      <c r="R2" s="175"/>
      <c r="S2" s="175"/>
      <c r="T2" s="175"/>
      <c r="U2" s="178"/>
      <c r="V2" s="177" t="s">
        <v>65</v>
      </c>
      <c r="W2" s="175"/>
      <c r="X2" s="175"/>
      <c r="Y2" s="175"/>
      <c r="Z2" s="178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9" t="s">
        <v>24</v>
      </c>
      <c r="J1" s="179"/>
      <c r="K1" s="179"/>
      <c r="L1" s="179"/>
      <c r="M1" s="179"/>
      <c r="N1" s="180" t="s">
        <v>25</v>
      </c>
      <c r="O1" s="181"/>
      <c r="P1" s="181"/>
      <c r="Q1" s="181"/>
      <c r="R1" s="182"/>
      <c r="S1" s="183" t="s">
        <v>32</v>
      </c>
      <c r="T1" s="184"/>
      <c r="U1" s="184"/>
      <c r="V1" s="184"/>
      <c r="W1" s="184"/>
      <c r="X1" s="185" t="s">
        <v>33</v>
      </c>
      <c r="Y1" s="186"/>
      <c r="Z1" s="186"/>
      <c r="AA1" s="186"/>
      <c r="AB1" s="187"/>
      <c r="AE1" s="66">
        <f>AF3*0.9*1.058</f>
        <v>217.72844278200006</v>
      </c>
      <c r="AG1" s="185" t="s">
        <v>66</v>
      </c>
      <c r="AH1" s="186"/>
      <c r="AI1" s="186"/>
      <c r="AJ1" s="186"/>
      <c r="AK1" s="187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ФЕР</v>
      </c>
      <c r="D3" s="62">
        <f>калькулятор!C7</f>
        <v>1</v>
      </c>
      <c r="E3" s="62" t="str">
        <f>калькулятор!F7</f>
        <v>Строительство КЛ 0,4 кВ</v>
      </c>
      <c r="F3" s="62" t="str">
        <f>калькулятор!G7</f>
        <v>КЛЭП</v>
      </c>
      <c r="G3" s="62" t="str">
        <f>калькулятор!H7</f>
        <v>НСиР</v>
      </c>
      <c r="H3" s="62">
        <f>калькулятор!I7</f>
        <v>0.26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10.26014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193.185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2.1270600000000002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0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28.238489999999999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11.955725562876259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225.1106556893229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2.4785768630614764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0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32.905168618559351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3.278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38.637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0.23400000000000001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0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4.6829999999999998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11.93192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178.11657000000002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2.3633999999999999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0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36.246420000000001</v>
      </c>
      <c r="AC3" s="63">
        <f>SUM(данные!$I3:$M3)</f>
        <v>233.81069000000002</v>
      </c>
      <c r="AD3" s="63">
        <f>IF(SUM(данные!$N3:$R3)&gt;данные!$AF3,данные!$AF3*0.9*1.058,SUM(данные!$N3:$R3))</f>
        <v>217.72844278200006</v>
      </c>
      <c r="AE3" s="63">
        <f>SUM(данные!$S3:$W3)</f>
        <v>46.832000000000001</v>
      </c>
      <c r="AF3" s="63">
        <f>SUM(данные!$X3:$AB3)</f>
        <v>228.65831000000003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11.571339999999999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174.63923999999997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2.3166000000000002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0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35.262990000000002</v>
      </c>
      <c r="AL3" s="63">
        <f>данные!$X3+данные!$Y3+данные!$Z3+данные!$AA3+данные!$AB3</f>
        <v>228.65831000000003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223.79016999999996</v>
      </c>
      <c r="AV3" s="66">
        <f>AU3*AT3</f>
        <v>231.93397261285946</v>
      </c>
      <c r="AX3" s="66">
        <f>IF(SUM(N3:R3)&gt;SUM(X3:AB3),X3*0.9*1.058,N3)</f>
        <v>11.361574224</v>
      </c>
      <c r="AY3" s="66">
        <f>IF(SUM(N3:R3)&gt;SUM(X3:AB3),Y3*0.9*1.058,O3)</f>
        <v>169.60259795400003</v>
      </c>
      <c r="AZ3" s="66">
        <f>IF(SUM(N3:R3)&gt;SUM(X3:AB3),Z3*0.9*1.058,P3)</f>
        <v>2.2504294800000002</v>
      </c>
      <c r="BA3" s="66">
        <f>IF(SUM(N3:R3)&gt;SUM(X3:AB3),AA3*0.9*1.058,Q3)</f>
        <v>0</v>
      </c>
      <c r="BB3" s="66">
        <f>IF(SUM(N3:R3)&gt;SUM(X3:AB3),AB3*0.9*1.058,R3)</f>
        <v>34.513841124000002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 t="str">
        <f>калькулятор!D7</f>
        <v>ТБ-2</v>
      </c>
      <c r="C2" s="34" t="str">
        <f>калькулятор!E7</f>
        <v>ООО Капитал</v>
      </c>
      <c r="D2" s="34" t="str">
        <f>калькулятор!F7</f>
        <v>Строительство КЛ 0,4 кВ</v>
      </c>
      <c r="E2" s="34" t="str">
        <f>калькулятор!G7</f>
        <v>КЛЭП</v>
      </c>
      <c r="F2" s="34" t="str">
        <f>калькулятор!H7</f>
        <v>НСиР</v>
      </c>
      <c r="G2" s="35">
        <f>калькулятор!I7</f>
        <v>0.26</v>
      </c>
      <c r="H2" s="35">
        <f>IF((данные!N3+данные!O3+данные!P3+данные!Q3+данные!R3)&gt;результат!G5,данные!X3*0.9,данные!N3)</f>
        <v>10.738728</v>
      </c>
      <c r="I2" s="35">
        <f>IF((данные!N3+данные!O3+данные!P3+данные!Q3+данные!R3)&gt;результат!G5,данные!Y3*0.9,данные!O3)</f>
        <v>160.30491300000003</v>
      </c>
      <c r="J2" s="35">
        <f>IF((данные!N3+данные!O3+данные!P3+данные!Q3+данные!R3)&gt;результат!G5,данные!Z3*0.9,данные!P3)</f>
        <v>2.1270600000000002</v>
      </c>
      <c r="K2" s="35">
        <f>IF((данные!N3+данные!O3+данные!P3+данные!Q3+данные!R3)&gt;результат!G5,данные!AA3*0.9,данные!Q3)</f>
        <v>0</v>
      </c>
      <c r="L2" s="35">
        <f>IF((данные!N3+данные!O3+данные!P3+данные!Q3+данные!R3)&gt;результат!G5,данные!AB3*0.9,данные!R3)</f>
        <v>32.621777999999999</v>
      </c>
      <c r="M2" s="46">
        <f>SUM(H2:L2)</f>
        <v>205.79247900000004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45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45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45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2013-10-29T10:44:53Z</dcterms:modified>
</cp:coreProperties>
</file>