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11340" windowHeight="9345"/>
  </bookViews>
  <sheets>
    <sheet name="сср" sheetId="8" r:id="rId1"/>
    <sheet name="2-1" sheetId="1" r:id="rId2"/>
    <sheet name="2-2" sheetId="2" r:id="rId3"/>
    <sheet name="9-1" sheetId="3" r:id="rId4"/>
    <sheet name="9-2" sheetId="4" r:id="rId5"/>
    <sheet name="12-1" sheetId="6" r:id="rId6"/>
    <sheet name="12-2" sheetId="7" r:id="rId7"/>
  </sheets>
  <externalReferences>
    <externalReference r:id="rId8"/>
  </externalReferences>
  <definedNames>
    <definedName name="_Hlt440565644_1" localSheetId="6">#REF!</definedName>
    <definedName name="_Hlt440565644_1">#REF!</definedName>
    <definedName name="Constr" localSheetId="1">'2-1'!$A$1</definedName>
    <definedName name="Constr" localSheetId="2">'2-2'!$A$1</definedName>
    <definedName name="Constr" localSheetId="3">'9-1'!$A$1</definedName>
    <definedName name="Constr" localSheetId="4">'9-2'!$A$1</definedName>
    <definedName name="Excel_BuiltIn_Print_Area_2" localSheetId="6">#REF!</definedName>
    <definedName name="Excel_BuiltIn_Print_Area_2">#REF!</definedName>
    <definedName name="FOT" localSheetId="1">'2-1'!$C$19</definedName>
    <definedName name="FOT" localSheetId="2">'2-2'!$C$20</definedName>
    <definedName name="FOT" localSheetId="3">'9-1'!$C$17</definedName>
    <definedName name="FOT" localSheetId="4">'9-2'!$C$17</definedName>
    <definedName name="Ind" localSheetId="1">'2-1'!$E$9</definedName>
    <definedName name="Ind" localSheetId="2">'2-2'!$E$9</definedName>
    <definedName name="Ind" localSheetId="3">'9-1'!$E$9</definedName>
    <definedName name="Ind" localSheetId="4">'9-2'!$E$9</definedName>
    <definedName name="Obj" localSheetId="1">'2-1'!#REF!</definedName>
    <definedName name="Obj" localSheetId="2">'2-2'!#REF!</definedName>
    <definedName name="Obj" localSheetId="3">'9-1'!#REF!</definedName>
    <definedName name="Obj" localSheetId="4">'9-2'!#REF!</definedName>
    <definedName name="Obosn" localSheetId="1">'2-1'!$C$15</definedName>
    <definedName name="Obosn" localSheetId="2">'2-2'!$C$15</definedName>
    <definedName name="Obosn" localSheetId="3">'9-1'!$C$15</definedName>
    <definedName name="Obosn" localSheetId="4">'9-2'!$C$15</definedName>
    <definedName name="SmPr" localSheetId="1">'2-1'!$C$16</definedName>
    <definedName name="SmPr" localSheetId="2">'2-2'!$C$16</definedName>
    <definedName name="SmPr" localSheetId="3">'9-1'!$C$16</definedName>
    <definedName name="SmPr" localSheetId="4">'9-2'!$C$16</definedName>
    <definedName name="solver_adj" localSheetId="5" hidden="1">'12-1'!$F$27</definedName>
    <definedName name="solver_adj" localSheetId="6" hidden="1">'12-2'!$F$27</definedName>
    <definedName name="solver_cvg" localSheetId="5" hidden="1">0.0001</definedName>
    <definedName name="solver_cvg" localSheetId="6" hidden="1">0.0001</definedName>
    <definedName name="solver_drv" localSheetId="5" hidden="1">1</definedName>
    <definedName name="solver_drv" localSheetId="6" hidden="1">1</definedName>
    <definedName name="solver_est" localSheetId="5" hidden="1">1</definedName>
    <definedName name="solver_est" localSheetId="6" hidden="1">1</definedName>
    <definedName name="solver_itr" localSheetId="5" hidden="1">100</definedName>
    <definedName name="solver_itr" localSheetId="6" hidden="1">100</definedName>
    <definedName name="solver_lin" localSheetId="5" hidden="1">2</definedName>
    <definedName name="solver_lin" localSheetId="6" hidden="1">2</definedName>
    <definedName name="solver_neg" localSheetId="5" hidden="1">2</definedName>
    <definedName name="solver_neg" localSheetId="6" hidden="1">2</definedName>
    <definedName name="solver_num" localSheetId="5" hidden="1">0</definedName>
    <definedName name="solver_num" localSheetId="6" hidden="1">0</definedName>
    <definedName name="solver_nwt" localSheetId="5" hidden="1">1</definedName>
    <definedName name="solver_nwt" localSheetId="6" hidden="1">1</definedName>
    <definedName name="solver_opt" localSheetId="5" hidden="1">'12-1'!$L$39</definedName>
    <definedName name="solver_opt" localSheetId="6" hidden="1">'12-2'!$O$39</definedName>
    <definedName name="solver_pre" localSheetId="5" hidden="1">0.000001</definedName>
    <definedName name="solver_pre" localSheetId="6" hidden="1">0.000001</definedName>
    <definedName name="solver_scl" localSheetId="5" hidden="1">2</definedName>
    <definedName name="solver_scl" localSheetId="6" hidden="1">2</definedName>
    <definedName name="solver_sho" localSheetId="5" hidden="1">2</definedName>
    <definedName name="solver_sho" localSheetId="6" hidden="1">2</definedName>
    <definedName name="solver_tim" localSheetId="5" hidden="1">100</definedName>
    <definedName name="solver_tim" localSheetId="6" hidden="1">100</definedName>
    <definedName name="solver_tol" localSheetId="5" hidden="1">0.05</definedName>
    <definedName name="solver_tol" localSheetId="6" hidden="1">0.05</definedName>
    <definedName name="solver_typ" localSheetId="5" hidden="1">3</definedName>
    <definedName name="solver_typ" localSheetId="6" hidden="1">3</definedName>
    <definedName name="solver_val" localSheetId="5" hidden="1">19897.81</definedName>
    <definedName name="solver_val" localSheetId="6" hidden="1">26498.82</definedName>
    <definedName name="_xlnm.Print_Titles" localSheetId="1">'2-1'!$27:$27</definedName>
    <definedName name="_xlnm.Print_Titles" localSheetId="2">'2-2'!$A$28:$IV$28</definedName>
    <definedName name="_xlnm.Print_Titles" localSheetId="3">'9-1'!$A$25:$IV$25</definedName>
    <definedName name="_xlnm.Print_Titles" localSheetId="4">'9-2'!$A$25:$IV$25</definedName>
    <definedName name="_xlnm.Print_Titles" localSheetId="0">сср!$A$25:$IV$25</definedName>
    <definedName name="_xlnm.Print_Area" localSheetId="5">'12-1'!$A$1:$L$47</definedName>
    <definedName name="_xlnm.Print_Area" localSheetId="6">'12-2'!$A$1:$O$46</definedName>
    <definedName name="Специф1" localSheetId="6">#REF!</definedName>
    <definedName name="Специф1">#REF!</definedName>
  </definedNames>
  <calcPr calcId="125725"/>
</workbook>
</file>

<file path=xl/calcChain.xml><?xml version="1.0" encoding="utf-8"?>
<calcChain xmlns="http://schemas.openxmlformats.org/spreadsheetml/2006/main">
  <c r="A13" i="6"/>
  <c r="C23"/>
  <c r="C22"/>
  <c r="C23" i="7" l="1"/>
  <c r="A13" l="1"/>
  <c r="C25"/>
  <c r="L24"/>
  <c r="O22"/>
  <c r="O31" s="1"/>
  <c r="O36" s="1"/>
  <c r="O38" l="1"/>
  <c r="O39" s="1"/>
  <c r="G31"/>
  <c r="C25" i="6" l="1"/>
  <c r="G22"/>
  <c r="L22" s="1"/>
  <c r="L31" l="1"/>
  <c r="L36" s="1"/>
  <c r="G31"/>
  <c r="L38" l="1"/>
  <c r="L39" s="1"/>
</calcChain>
</file>

<file path=xl/sharedStrings.xml><?xml version="1.0" encoding="utf-8"?>
<sst xmlns="http://schemas.openxmlformats.org/spreadsheetml/2006/main" count="690" uniqueCount="373">
  <si>
    <t>(наименование стройки)</t>
  </si>
  <si>
    <t>(локальная смета)</t>
  </si>
  <si>
    <t xml:space="preserve">на </t>
  </si>
  <si>
    <t>№ пп</t>
  </si>
  <si>
    <t>Кол.</t>
  </si>
  <si>
    <t>Всего</t>
  </si>
  <si>
    <t>Обоснование</t>
  </si>
  <si>
    <t>в т.ч. оплата труда</t>
  </si>
  <si>
    <t>оплата труда</t>
  </si>
  <si>
    <t>Экспл. маш.</t>
  </si>
  <si>
    <t>на ед-цу</t>
  </si>
  <si>
    <t>всего</t>
  </si>
  <si>
    <t>Затр.тр.раб-х не занятых обслуж.машин</t>
  </si>
  <si>
    <t>Обслуж-х машины</t>
  </si>
  <si>
    <t>Ед. изм.</t>
  </si>
  <si>
    <t>Наименование работ и затрат</t>
  </si>
  <si>
    <t>Мат-ы</t>
  </si>
  <si>
    <t>СОГЛАСОВАНО:</t>
  </si>
  <si>
    <t>УТВЕРЖДАЮ:</t>
  </si>
  <si>
    <t>Стоимость единицы, руб.</t>
  </si>
  <si>
    <t>Общая стоимость, руб.</t>
  </si>
  <si>
    <t>Обоснова-ние, индекс</t>
  </si>
  <si>
    <t>___________</t>
  </si>
  <si>
    <t>"____" _______________2011 г.</t>
  </si>
  <si>
    <t>"____" _____________ 2011 г.</t>
  </si>
  <si>
    <t xml:space="preserve">                           Раздел 1. Строительно-монтажные работы</t>
  </si>
  <si>
    <t>ТЕР33-04-003-01</t>
  </si>
  <si>
    <t>Установка железобетонных опор ВЛ 0,38; 6-10 кВ с траверсами без приставок одностоечных</t>
  </si>
  <si>
    <t>1 опора</t>
  </si>
  <si>
    <t>КОЭФ. К ПОЗИЦИИ:
3.6 При бурении котлованов для опор ВЛ 0,38-10 кВ на глубину более 2х м к затратам на бурение (с последующим уточнением норм) ОЗП=1,25; ЭМ=1,25 к расх.; ЗПМ=1,25; ТЗ=1,25; ТЗМ=1,25
КОЭФ. УЧТЁННЫЕ В ИТОГАХ:
Стесненные условия ОЗП=1,15; ЭМ=1,15; ЗПМ=1,15; ТЗ=1,15; ТЗМ=1,15
НР (607,3 руб.): 105%*0,85 от ФОТ (680,45 руб.)
СП (326,62 руб.): 60%*0,8 от ФОТ (680,45 руб.)</t>
  </si>
  <si>
    <t>ТЕР33-04-003-01 март 2012г ОЗП=11,18; ЭМ=4,31; ЗПМ=10,71; МАТ=1,85</t>
  </si>
  <si>
    <t>ТЕР33-04-016-02</t>
  </si>
  <si>
    <t>Развозка конструкций и материалов опор ВЛ 0,38-10 кВ по трассе одностоечных железобетонных опор</t>
  </si>
  <si>
    <t>КОЭФ. УЧТЁННЫЕ В ИТОГАХ:
Стесненные условия ОЗП=1,15; ЭМ=1,15; ЗПМ=1,15; ТЗ=1,15; ТЗМ=1,15
НР (112,42 руб.): 105%*0,85 от ФОТ (125,96 руб.)
СП (60,46 руб.): 60%*0,8 от ФОТ (125,96 руб.)</t>
  </si>
  <si>
    <t>ТЕР33-04-016-02 март 2012г ОЗП=11,18; ЭМ=6,36; ЗПМ=10,71</t>
  </si>
  <si>
    <t>ТЕР33-04-016-05</t>
  </si>
  <si>
    <t>Развозка конструкций и материалов опор ВЛ 0,38-10 кВ по трассе материалов оснастки одностоечных опор</t>
  </si>
  <si>
    <t>КОЭФ. УЧТЁННЫЕ В ИТОГАХ:
Стесненные условия ОЗП=1,15; ЭМ=1,15; ЗПМ=1,15; ТЗ=1,15; ТЗМ=1,15
НР (44,19 руб.): 105%*0,85 от ФОТ (49,51 руб.)
СП (23,76 руб.): 60%*0,8 от ФОТ (49,51 руб.)</t>
  </si>
  <si>
    <t>ТЕР33-04-016-05 март 2012г ОЗП=11,18; ЭМ=7,21; ЗПМ=10,71</t>
  </si>
  <si>
    <t>ТЕРм08-02-149-01</t>
  </si>
  <si>
    <t>Кабель до 35 кВ, подвешиваемый на тросе, масса 1 м кабеля до 1 кг</t>
  </si>
  <si>
    <t>100 м кабеля</t>
  </si>
  <si>
    <t>КОЭФ. К ПОЗИЦИИ:
МАТ=0 к расх.;
1.8.3.ОП При производстве работ на высоте свыше расстояний, указанных в вводных указаниях к разделам сборника: при высоте свыше 2 до 8 м ОЗП=1,05; ТЗ=1,05
КОЭФ. УЧТЁННЫЕ В ИТОГАХ:
Стесненные условия ОЗП=1,15; ЭМ=1,15; ЗПМ=1,15; ТЗ=1,15; ТЗМ=1,15
НР (568,5 руб.): 95%*0,85 от ФОТ (704,02 руб.)
СП (366,09 руб.): 65%*0,8 от ФОТ (704,02 руб.)</t>
  </si>
  <si>
    <t>ТЕРм08-02-149-01 март 2012г ОЗП=11,18; ЭМ=5,72; ЗПМ=10,71; МАТ=3,68</t>
  </si>
  <si>
    <t xml:space="preserve">  Итого по разделу 1 Строительно-монтажные работы</t>
  </si>
  <si>
    <t xml:space="preserve">                           Раздел 2. Погрузо-разгрузочные работы</t>
  </si>
  <si>
    <t>311-01-103-01</t>
  </si>
  <si>
    <t>Изделия из сборного железобетона, бетона, керамзитобетона массой  до 5 тонн погрузка</t>
  </si>
  <si>
    <t>тонна</t>
  </si>
  <si>
    <t>НР (46,4 руб.): 100%*0,85 от ФОТ (54,59 руб.)
СП (26,2 руб.): 60%*0,8 от ФОТ (54,59 руб.)</t>
  </si>
  <si>
    <r>
      <t>1,125</t>
    </r>
    <r>
      <rPr>
        <i/>
        <sz val="6"/>
        <rFont val="Arial"/>
        <family val="2"/>
        <charset val="204"/>
      </rPr>
      <t xml:space="preserve">
(1125*1)/1000</t>
    </r>
  </si>
  <si>
    <t>11  ОЗП=10,81; ЭМ=10,81; ЗПМ=10,81</t>
  </si>
  <si>
    <t>СЦП3-1-70-1</t>
  </si>
  <si>
    <t>Перевозка бетонных и железобетонных изделий, стеновых и перегородочных материалов (кирпич, блоки, камни, плиты, панели), лесоматериалов круглых и пиломатериалов, битума, металлоконструкций, расстояние перевозки 70 км класс груза 1</t>
  </si>
  <si>
    <t>1 т</t>
  </si>
  <si>
    <t>НР 0%*0,85 от ФОТ
СП 0%*0,8 от ФОТ</t>
  </si>
  <si>
    <t>12  ОЗП=5,72; ЭМ=5,72; ЗПМ=5,72</t>
  </si>
  <si>
    <t>311-01-103-02</t>
  </si>
  <si>
    <t>Изделия из сборного железобетона, бетона, керамзитобетона массой  до 5 тонн разгрузка</t>
  </si>
  <si>
    <t>НР (43,74 руб.): 100%*0,85 от ФОТ (51,46 руб.)
СП (24,7 руб.): 60%*0,8 от ФОТ (51,46 руб.)</t>
  </si>
  <si>
    <t xml:space="preserve">  Итого по разделу 2 Погрузо-разгрузочные работы</t>
  </si>
  <si>
    <t xml:space="preserve">                           Раздел 3. Материалы, не учтенные ценником на монтаж</t>
  </si>
  <si>
    <t xml:space="preserve">                           Железобетонные конструкции</t>
  </si>
  <si>
    <t>Прайс</t>
  </si>
  <si>
    <t>Опора ж.б. СВ-110-5</t>
  </si>
  <si>
    <t>шт.</t>
  </si>
  <si>
    <t xml:space="preserve">                           Провода и оборудование</t>
  </si>
  <si>
    <t>Провод СИП-3 сечением жил 1х50мм2</t>
  </si>
  <si>
    <t>км</t>
  </si>
  <si>
    <t xml:space="preserve">                           Стальные конструкции</t>
  </si>
  <si>
    <t>Траверса ТМ-66</t>
  </si>
  <si>
    <t>Траверса ТМ-2</t>
  </si>
  <si>
    <t>Проводник ЗП-1</t>
  </si>
  <si>
    <t>Хомут Х51</t>
  </si>
  <si>
    <t xml:space="preserve">                           Линейная арматура</t>
  </si>
  <si>
    <t>Изолятор штыревой ШФ20-В</t>
  </si>
  <si>
    <t>Колпачек КП22</t>
  </si>
  <si>
    <t>Вязка спиральная  СО35</t>
  </si>
  <si>
    <t>компл.</t>
  </si>
  <si>
    <t>Зажим плашечный SL8.21</t>
  </si>
  <si>
    <t>Зажим плашечный SL2.11</t>
  </si>
  <si>
    <t>Зажим аппаратный А2А-50</t>
  </si>
  <si>
    <t xml:space="preserve">  Итого по разделу 3 Материалы, не учтенные ценником на монтаж</t>
  </si>
  <si>
    <t>ИТОГИ ПО СМЕТЕ:</t>
  </si>
  <si>
    <t>Итого прямые затраты по смете с учетом индексов, в текущих ценах</t>
  </si>
  <si>
    <t>Накладные расходы</t>
  </si>
  <si>
    <t>Сметная прибыль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</si>
  <si>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</si>
  <si>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</si>
  <si>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</si>
  <si>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</si>
  <si>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</si>
  <si>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</si>
  <si>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</si>
  <si>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</si>
  <si>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</si>
  <si>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</si>
  <si>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ВСЕГО по смете</t>
  </si>
  <si>
    <t>Реконструкция ВЛ-6кВ дл.4,3км п/ст Веретье (инв.№3003714)</t>
  </si>
  <si>
    <r>
      <t xml:space="preserve">ЛОКАЛЬНЫЙ СМЕТНЫЙ РАСЧЕТ № </t>
    </r>
    <r>
      <rPr>
        <sz val="12"/>
        <rFont val="Arial"/>
        <family val="2"/>
        <charset val="204"/>
      </rPr>
      <t>2-1</t>
    </r>
  </si>
  <si>
    <t>Строительно-монтажные работы ВЛ-6кВ, Ярославская обл., Рыбинский р-он, д.Ануфриево</t>
  </si>
  <si>
    <t>Основание: Рабочий проект №15-05-2012-ЭС</t>
  </si>
  <si>
    <t>___________________________30,699</t>
  </si>
  <si>
    <t>тыс. руб.</t>
  </si>
  <si>
    <t>___________________________1,666</t>
  </si>
  <si>
    <t>Составил: ___________________________Дмитриева Л.Л.</t>
  </si>
  <si>
    <t>(должность, подпись, расшифровка)</t>
  </si>
  <si>
    <t>Проверил: ___________________________</t>
  </si>
  <si>
    <t>Средства на оплату труда 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</si>
  <si>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</si>
  <si>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_______________________________________________________________________________________________10,06</t>
  </si>
  <si>
    <t>чел.час</t>
  </si>
  <si>
    <t>Сметная стоимость _______________________________________________________________________________________________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</si>
  <si>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</si>
  <si>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_______________________________________________________________________________________________26,805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</si>
  <si>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</si>
  <si>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_______________________________________________________________________________________________3,894</t>
  </si>
  <si>
    <t>Составлен(а) в текущих (прогнозных) ценах по состоянию на март 2012 г.</t>
  </si>
  <si>
    <t xml:space="preserve">      Оборудование</t>
  </si>
  <si>
    <t xml:space="preserve">  Итого Оборудование</t>
  </si>
  <si>
    <t xml:space="preserve">  Итого по разделу 3 Материалы, в текущих ценах</t>
  </si>
  <si>
    <t>Разъединитель  РЛК.2-10.IV/400УХЛ1</t>
  </si>
  <si>
    <t>Счетчик Меркурий-230 ART-02PQRSIDN</t>
  </si>
  <si>
    <t xml:space="preserve">                           Раздел 3. Материалы, в текущих ценах</t>
  </si>
  <si>
    <t xml:space="preserve">  Итого по разделу 2 Оборудование, в текущих ценах</t>
  </si>
  <si>
    <t>Трансформатор ТМГ-40кВА 10/0,4кВ</t>
  </si>
  <si>
    <t>КТП-ВС-40/10/0,4 У1 (столбового типа)</t>
  </si>
  <si>
    <t xml:space="preserve">                           Раздел 2. Оборудование, в текущих ценах</t>
  </si>
  <si>
    <t>КОЭФ. УЧТЁННЫЕ В ИТОГАХ:
Стесненные условия ОЗП=1,15; ЭМ=1,15; ЗПМ=1,15; ТЗ=1,15; ТЗМ=1,15
НР (1031,94 руб.): 105%*0,85 от ФОТ (1156,23 руб.)
СП (554,99 руб.): 60%*0,8 от ФОТ (1156,23 руб.)</t>
  </si>
  <si>
    <t>ТЕР33-04-030-03 март 2012г ОЗП=11,18; ЭМ=5,6; ЗПМ=10,71; МАТ=4,2</t>
  </si>
  <si>
    <t>1 компл.</t>
  </si>
  <si>
    <t>Установка разъединителей с помощью механизмов</t>
  </si>
  <si>
    <t>ТЕР33-04-030-03</t>
  </si>
  <si>
    <t>КОЭФ. УЧТЁННЫЕ В ИТОГАХ:
Стесненные условия ОЗП=1,15; ЭМ=1,15; ЗПМ=1,15; ТЗ=1,15; ТЗМ=1,15
НР (90,94 руб.): 95%*0,85 от ФОТ (112,62 руб.)
СП (58,56 руб.): 65%*0,8 от ФОТ (112,62 руб.)</t>
  </si>
  <si>
    <t>ТЕРм08-03-600-02 март 2012г ОЗП=11,18; ЭМ=5,51; ЗПМ=10,71; МАТ=6,03</t>
  </si>
  <si>
    <t>1 шт.</t>
  </si>
  <si>
    <t>Счетчики, устанавливаемые на готовом основании трехфазные</t>
  </si>
  <si>
    <t>ТЕРм08-03-600-02</t>
  </si>
  <si>
    <t>КОЭФ. К ПОЗИЦИИ:
1.13.7.ОП При нанесении лакокрасочных материалов ручным способом ОЗП=1,1; ТЗ=1,1
КОЭФ. УЧТЁННЫЕ В ИТОГАХ:
Стесненные условия ОЗП=1,15; ЭМ=1,15; ЗПМ=1,15; ТЗ=1,15; ТЗМ=1,15
НР (24,29 руб.): 90%*0,85 от ФОТ (31,75 руб.)
СП (17,78 руб.): 70%*0,8 от ФОТ (31,75 руб.)</t>
  </si>
  <si>
    <t>ТЕР13-03-004-05 март 2012г ОЗП=11,18; ЭМ=6,29; ЗПМ=10,71; МАТ=3,07</t>
  </si>
  <si>
    <t>100 м2 окрашиваемой поверхности</t>
  </si>
  <si>
    <t>Окраска металлических огрунтованных поверхностей эмалью ХВ-785</t>
  </si>
  <si>
    <t>ТЕР13-03-004-05</t>
  </si>
  <si>
    <t>КОЭФ. К ПОЗИЦИИ:
1.13.7.ОП При нанесении лакокрасочных материалов ручным способом ОЗП=1,1; ТЗ=1,1
КОЭФ. УЧТЁННЫЕ В ИТОГАХ:
Стесненные условия ОЗП=1,15; ЭМ=1,15; ЗПМ=1,15; ТЗ=1,15; ТЗМ=1,15
НР (61,24 руб.): 90%*0,85 от ФОТ (80,05 руб.)
СП (44,83 руб.): 70%*0,8 от ФОТ (80,05 руб.)</t>
  </si>
  <si>
    <t>ТЕР13-03-002-04 март 2012г ОЗП=11,18; ЭМ=6,47; ЗПМ=10,71; МАТ=2,59</t>
  </si>
  <si>
    <t>Огрунтовка металлических поверхностей за один раз грунтовкой ГФ-021</t>
  </si>
  <si>
    <t>ТЕР13-03-002-04</t>
  </si>
  <si>
    <t>КОЭФ. УЧТЁННЫЕ В ИТОГАХ:
Стесненные условия ОЗП=1,15; ЭМ=1,15; ЗПМ=1,15; ТЗ=1,15; ТЗМ=1,15
НР (683,65 руб.): 95%*0,85 от ФОТ (846,63 руб.)
СП (440,25 руб.): 65%*0,8 от ФОТ (846,63 руб.)</t>
  </si>
  <si>
    <t>ТЕРм08-01-023-01 март 2012г ОЗП=11,18; ЭМ=5,03; ЗПМ=10,71; МАТ=6,69</t>
  </si>
  <si>
    <t>1 спуск, петля или перемычка (3 фазы)</t>
  </si>
  <si>
    <t>Спуск, петля или перемычка, сечение провода до 300 мм2, количество проводов в фазе - 1</t>
  </si>
  <si>
    <t>ТЕРм08-01-023-01</t>
  </si>
  <si>
    <t>КОЭФ. УЧТЁННЫЕ В ИТОГАХ:
Стесненные условия ОЗП=1,15; ЭМ=1,15; ЗПМ=1,15; ТЗ=1,15; ТЗМ=1,15
НР (362,18 руб.): 95%*0,85 от ФОТ (448,52 руб.)
СП (233,23 руб.): 65%*0,8 от ФОТ (448,52 руб.)</t>
  </si>
  <si>
    <t>ТЕРм08-02-472-05 март 2012г ОЗП=11,18; ЭМ=5,63; ЗПМ=10,71; МАТ=5,16</t>
  </si>
  <si>
    <t>100 м</t>
  </si>
  <si>
    <t>Проводник заземляющий скрыто в подливке пола из стали круглой диаметром 12 мм</t>
  </si>
  <si>
    <t>ТЕРм08-02-472-05</t>
  </si>
  <si>
    <t>КОЭФ. УЧТЁННЫЕ В ИТОГАХ:
Стесненные условия ОЗП=1,15; ЭМ=1,15; ЗПМ=1,15; ТЗ=1,15; ТЗМ=1,15
НР (331,17 руб.): 95%*0,85 от ФОТ (410,12 руб.)
СП (213,26 руб.): 65%*0,8 от ФОТ (410,12 руб.)</t>
  </si>
  <si>
    <t>ТЕРм08-02-471-04 март 2012г ОЗП=11,18; ЭМ=5,66; ЗПМ=10,71; МАТ=4,96</t>
  </si>
  <si>
    <t>10 шт.</t>
  </si>
  <si>
    <t>Заземлитель вертикальный из круглой стали диаметром 16 мм</t>
  </si>
  <si>
    <t>ТЕРм08-02-471-04</t>
  </si>
  <si>
    <t>КОЭФ. УЧТЁННЫЕ В ИТОГАХ:
Стесненные условия ОЗП=1,15; ЭМ=1,15; ЗПМ=1,15; ТЗ=1,15; ТЗМ=1,15
НР (7297,77 руб.): 105%*0,85 от ФОТ (8176,77 руб.)
СП (3924,85 руб.): 60%*0,8 от ФОТ (8176,77 руб.)</t>
  </si>
  <si>
    <t>ТЕР33-04-027-02 март 2012г ОЗП=11,18; ЭМ=5,56; ЗПМ=10,71</t>
  </si>
  <si>
    <t>1 подстанция</t>
  </si>
  <si>
    <t>Установка столбовых трансформаторных подстанций мощностью до 100 кВ·А, установка оборудования</t>
  </si>
  <si>
    <t>ТЕР33-04-027-02</t>
  </si>
  <si>
    <t>КОЭФ. УЧТЁННЫЕ В ИТОГАХ:
Стесненные условия ОЗП=1,15; ЭМ=1,15; ЗПМ=1,15; ТЗ=1,15; ТЗМ=1,15
НР (315,24 руб.): 105%*0,85 от ФОТ (353,21 руб.)
СП (169,54 руб.): 60%*0,8 от ФОТ (353,21 руб.)</t>
  </si>
  <si>
    <t>ТЕР33-04-027-01 март 2012г ОЗП=11,18; ЭМ=4,1; ЗПМ=10,71; МАТ=4,11</t>
  </si>
  <si>
    <t>Установка столбовых трансформаторных подстанций мощностью до 100 кВ·А, установка строительных конструкций</t>
  </si>
  <si>
    <t>ТЕР33-04-027-01</t>
  </si>
  <si>
    <t>_______________________________________________________________________________________________98,36</t>
  </si>
  <si>
    <t>___________________________11,616</t>
  </si>
  <si>
    <t>_______________________________________________________________________________________________164,542</t>
  </si>
  <si>
    <t xml:space="preserve">      оборудования _______________________________________________________________________________________________</t>
  </si>
  <si>
    <t>_______________________________________________________________________________________________44,721</t>
  </si>
  <si>
    <t>_______________________________________________________________________________________________26,714</t>
  </si>
  <si>
    <t>___________________________235,977</t>
  </si>
  <si>
    <t>Строительство СТП-40кВА, Ярославская обл., Рыбинский р-он, д.Ануфриево</t>
  </si>
  <si>
    <r>
      <t xml:space="preserve">ЛОКАЛЬНЫЙ СМЕТНЫЙ РАСЧЕТ № </t>
    </r>
    <r>
      <rPr>
        <sz val="12"/>
        <rFont val="Arial"/>
        <family val="2"/>
        <charset val="204"/>
      </rPr>
      <t>2-2</t>
    </r>
  </si>
  <si>
    <t xml:space="preserve">  Пусконаладочные работы: 'вхолостую' - 80%, 'под нагрузкой' - 20%</t>
  </si>
  <si>
    <t>Итого прямые затраты по смете в ценах 2001г.</t>
  </si>
  <si>
    <t xml:space="preserve">  Итого по разделу 1 Пусконаладочные работы</t>
  </si>
  <si>
    <t>НР (424,79 руб.): 65%*0,85 от ФОТ (768,85 руб.)
СП (246,03 руб.): 40%*0,8 от ФОТ (768,85 руб.)</t>
  </si>
  <si>
    <t>ТЕРп01-12-027-01 март 2012г ОЗП=11,18</t>
  </si>
  <si>
    <t>1 испытание</t>
  </si>
  <si>
    <t>Испытание кабеля силового длиной до 500 м напряжением до 10 кВ</t>
  </si>
  <si>
    <t>ТЕРп01-12-027-01</t>
  </si>
  <si>
    <t>НР (474,58 руб.): 65%*0,85 от ФОТ (858,96 руб.)
СП (274,87 руб.): 40%*0,8 от ФОТ (858,96 руб.)</t>
  </si>
  <si>
    <t>ТЕРп01-11-024-02 март 2012г ОЗП=11,18</t>
  </si>
  <si>
    <t>1 фазировка</t>
  </si>
  <si>
    <t>Фазировка электрической линии или трансформатора с сетью напряжением свыше 1 кВ</t>
  </si>
  <si>
    <t>ТЕРп01-11-024-02</t>
  </si>
  <si>
    <t xml:space="preserve">                           Раздел 1. Пусконаладочные работы</t>
  </si>
  <si>
    <t>_______________________________________________________________________________________________12</t>
  </si>
  <si>
    <t>___________________________1,628</t>
  </si>
  <si>
    <t>___________________________3,048</t>
  </si>
  <si>
    <t>Сметная стоимость прочих _______________________________________________________________________________________________</t>
  </si>
  <si>
    <t>Пусконаладочные работы ВЛ-6кВ, Ярославская обл., Рыбинский р-он, д.Ануфриево</t>
  </si>
  <si>
    <r>
      <t xml:space="preserve">ЛОКАЛЬНЫЙ СМЕТНЫЙ РАСЧЕТ № </t>
    </r>
    <r>
      <rPr>
        <sz val="12"/>
        <rFont val="Arial"/>
        <family val="2"/>
        <charset val="204"/>
      </rPr>
      <t>9-1</t>
    </r>
  </si>
  <si>
    <t>НР (302,47 руб.): 65%*0,85 от ФОТ (547,45 руб.)
СП (175,18 руб.): 40%*0,8 от ФОТ (547,45 руб.)</t>
  </si>
  <si>
    <t>ТЕРп01-12-021-04 июль 2011г ОЗП=11,29</t>
  </si>
  <si>
    <t>Испытание элементов ограничителей перенапряжения напряжением до 75 кВ</t>
  </si>
  <si>
    <t>ТЕРп01-12-021-04</t>
  </si>
  <si>
    <t>НР (118,66 руб.): 65%*0,85 от ФОТ (214,77 руб.)
СП (68,73 руб.): 40%*0,8 от ФОТ (214,77 руб.)</t>
  </si>
  <si>
    <t>ТЕРп01-11-013-01 март 2012г ОЗП=11,18</t>
  </si>
  <si>
    <t>1 токоприемник</t>
  </si>
  <si>
    <t>Замер полного сопротивления цепи «фаза-нуль»</t>
  </si>
  <si>
    <t>ТЕРп01-11-013-01</t>
  </si>
  <si>
    <t>НР (477,72 руб.): 65%*0,85 от ФОТ (864,66 руб.)
СП (276,69 руб.): 40%*0,8 от ФОТ (864,66 руб.)</t>
  </si>
  <si>
    <t>ТЕРп01-12-010-03 март 2012г ОЗП=11,18</t>
  </si>
  <si>
    <t>Испытание вторичной обмотки трансформатора измерительного</t>
  </si>
  <si>
    <t>ТЕРп01-12-010-03</t>
  </si>
  <si>
    <t>НР (716,59 руб.): 65%*0,85 от ФОТ (1296,99 руб.)
СП (415,04 руб.): 40%*0,8 от ФОТ (1296,99 руб.)</t>
  </si>
  <si>
    <t>ТЕРп01-12-010-02 март 2012г ОЗП=11,18</t>
  </si>
  <si>
    <t>Испытание первичной обмотки трансформатора измерительного</t>
  </si>
  <si>
    <t>ТЕРп01-12-010-02</t>
  </si>
  <si>
    <t>ТЕРп01-12-010-01 март 2012г ОЗП=11,18</t>
  </si>
  <si>
    <t>Испытание обмотки трансформатора силового</t>
  </si>
  <si>
    <t>ТЕРп01-12-010-01</t>
  </si>
  <si>
    <t>НР (316,38 руб.): 65%*0,85 от ФОТ (572,64 руб.)
СП (183,24 руб.): 40%*0,8 от ФОТ (572,64 руб.)</t>
  </si>
  <si>
    <t>ТЕРп01-11-012-01 март 2012г ОЗП=11,18</t>
  </si>
  <si>
    <t>1 измерение</t>
  </si>
  <si>
    <t>Определение удельного сопротивления грунта</t>
  </si>
  <si>
    <t>ТЕРп01-11-012-01</t>
  </si>
  <si>
    <t>НР (158,19 руб.): 65%*0,85 от ФОТ (286,32 руб.)
СП (91,62 руб.): 40%*0,8 от ФОТ (286,32 руб.)</t>
  </si>
  <si>
    <t>ТЕРп01-11-010-02 март 2012г ОЗП=11,18</t>
  </si>
  <si>
    <t>Измерение сопротивления растеканию тока контура с диагональю до 20 м</t>
  </si>
  <si>
    <t>ТЕРп01-11-010-02</t>
  </si>
  <si>
    <t>НР (474,64 руб.): 65%*0,85 от ФОТ (859,07 руб.)
СП (274,9 руб.): 40%*0,8 от ФОТ (859,07 руб.)</t>
  </si>
  <si>
    <t>ТЕРп01-11-010-01 март 2012г ОЗП=11,18</t>
  </si>
  <si>
    <t>Измерение сопротивления растеканию тока заземлителя</t>
  </si>
  <si>
    <t>ТЕРп01-11-010-01</t>
  </si>
  <si>
    <t>НР (50,65 руб.): 65%*0,85 от ФОТ (91,68 руб.)
СП (29,34 руб.): 40%*0,8 от ФОТ (91,68 руб.)</t>
  </si>
  <si>
    <t>ТЕРп01-11-011-01 март 2012г ОЗП=11,18</t>
  </si>
  <si>
    <t>100 точек</t>
  </si>
  <si>
    <t>Проверка наличия цепи между заземлителями и заземленными элементами</t>
  </si>
  <si>
    <t>ТЕРп01-11-011-01</t>
  </si>
  <si>
    <t>_______________________________________________________________________________________________45,14</t>
  </si>
  <si>
    <t>___________________________6,457</t>
  </si>
  <si>
    <t>___________________________12,091</t>
  </si>
  <si>
    <t>Пусконаладочные работы СТП-40кВА, Ярославская обл., Рыбинский р-он, д.Ануфриево</t>
  </si>
  <si>
    <r>
      <t xml:space="preserve">ЛОКАЛЬНЫЙ СМЕТНЫЙ РАСЧЕТ № </t>
    </r>
    <r>
      <rPr>
        <sz val="12"/>
        <rFont val="Arial"/>
        <family val="2"/>
        <charset val="204"/>
      </rPr>
      <t>9-2</t>
    </r>
  </si>
  <si>
    <t>Всего по сводному расчету</t>
  </si>
  <si>
    <t>Итого Налоги</t>
  </si>
  <si>
    <t>НДС - 18%</t>
  </si>
  <si>
    <t>МДС 81-35.2004 п.4.100</t>
  </si>
  <si>
    <t>Налоги и обязательные платежи</t>
  </si>
  <si>
    <t>Итого по Главам 1-12</t>
  </si>
  <si>
    <t>Итого по Главе 12</t>
  </si>
  <si>
    <t>Глава 12. Проектные и изыскательские работы</t>
  </si>
  <si>
    <t>Итого по Главам 1-9</t>
  </si>
  <si>
    <t>Итого по Главе 9</t>
  </si>
  <si>
    <t>Пусконаладочные работы СТП-40кВА</t>
  </si>
  <si>
    <t>9-2</t>
  </si>
  <si>
    <t>Пусконаладочные работы ВЛ-6кВ</t>
  </si>
  <si>
    <t>9-1</t>
  </si>
  <si>
    <t>Глава 9. Прочие работы и затраты</t>
  </si>
  <si>
    <t>Итого по Главе 2</t>
  </si>
  <si>
    <t>Строительство СТП-40кВА</t>
  </si>
  <si>
    <t>2-2</t>
  </si>
  <si>
    <t>Строительно-монтажные работы ВЛ-6кВ</t>
  </si>
  <si>
    <t>2-1</t>
  </si>
  <si>
    <t>Глава 2. Основные объекты строительства</t>
  </si>
  <si>
    <t>прочих</t>
  </si>
  <si>
    <t>оборудования, мебели, инвентаря</t>
  </si>
  <si>
    <t>монтажных работ</t>
  </si>
  <si>
    <t>строительных работ</t>
  </si>
  <si>
    <t>Общая сметная стоимость, руб.</t>
  </si>
  <si>
    <t>Сметная стоимость, руб.</t>
  </si>
  <si>
    <t>Наименование глав, объектов, работ и затрат</t>
  </si>
  <si>
    <t>Номера сметных расчетов и смет</t>
  </si>
  <si>
    <t>СВОДНЫЙ СМЕТНЫЙ РАСЧЕТ СТОИМОСТИ СТРОИТЕЛЬСТВА</t>
  </si>
  <si>
    <t>«    »________________2011 г.</t>
  </si>
  <si>
    <t>(ссылка на документ об утверждении)</t>
  </si>
  <si>
    <t xml:space="preserve">В том числе возвратных сумм </t>
  </si>
  <si>
    <t>"Утвержден" «    »________________2011 г.</t>
  </si>
  <si>
    <t>(наименование организации)</t>
  </si>
  <si>
    <t xml:space="preserve">Заказчик </t>
  </si>
  <si>
    <t>Форма № 1</t>
  </si>
  <si>
    <t>Составлена в ценах по состоянию на март 2012 г.</t>
  </si>
  <si>
    <t>Заместитель директора</t>
  </si>
  <si>
    <t>по капитальному строительству</t>
  </si>
  <si>
    <t>филиала ОАО "МРСК Центра" - "Ярэнерго"</t>
  </si>
  <si>
    <t>№,</t>
  </si>
  <si>
    <t>Характеристика</t>
  </si>
  <si>
    <t xml:space="preserve">№,№ частей, глав, таблиц и </t>
  </si>
  <si>
    <t>Расчёт стоимости</t>
  </si>
  <si>
    <t>Стоимость</t>
  </si>
  <si>
    <t>№</t>
  </si>
  <si>
    <t>предприятия, здания,</t>
  </si>
  <si>
    <t xml:space="preserve">пунктов указаний к разделу </t>
  </si>
  <si>
    <t>(а+вх)хК; или</t>
  </si>
  <si>
    <t>п/п</t>
  </si>
  <si>
    <t>сооружения или виды</t>
  </si>
  <si>
    <t>или главе сборника цен на</t>
  </si>
  <si>
    <t>объем СМРх%100</t>
  </si>
  <si>
    <t>(руб.)</t>
  </si>
  <si>
    <t>работ</t>
  </si>
  <si>
    <t>проектные работы для</t>
  </si>
  <si>
    <t>или кол-во х цена</t>
  </si>
  <si>
    <t>строительства</t>
  </si>
  <si>
    <t>(ед.изм.стоимости)</t>
  </si>
  <si>
    <t xml:space="preserve">Предварительная стоимость </t>
  </si>
  <si>
    <t xml:space="preserve">км </t>
  </si>
  <si>
    <t>Справочник базовых цен</t>
  </si>
  <si>
    <t>х</t>
  </si>
  <si>
    <t xml:space="preserve"> /</t>
  </si>
  <si>
    <t xml:space="preserve">т.руб </t>
  </si>
  <si>
    <t>на проектные работы для стр-ва</t>
  </si>
  <si>
    <t>в ценах 2010 г.</t>
  </si>
  <si>
    <t>Объекты энергетики. 2003г.</t>
  </si>
  <si>
    <t>Стоимость в ценах на 01.01.2001 г.</t>
  </si>
  <si>
    <t>табл.11</t>
  </si>
  <si>
    <t>где: 3,13 - индекс изменения</t>
  </si>
  <si>
    <t>К1 прим.к т.11 п.1 (СИП)</t>
  </si>
  <si>
    <t>сметной стоимости проектных и</t>
  </si>
  <si>
    <t>К2 типовое проектир. (п.1.8.4)</t>
  </si>
  <si>
    <t>изыскательских работ на 3 квартал 2010 г.</t>
  </si>
  <si>
    <t>К3 реконструкция</t>
  </si>
  <si>
    <t>(Письмо Минрегиона России № 28203-КК/08</t>
  </si>
  <si>
    <t>от 26.07.2010 г.)</t>
  </si>
  <si>
    <t xml:space="preserve">Стоимость проектных работ </t>
  </si>
  <si>
    <t xml:space="preserve">Письмо Минрегиона России </t>
  </si>
  <si>
    <t>сметной стоимости</t>
  </si>
  <si>
    <t>Всего в ценах</t>
  </si>
  <si>
    <t>НДС 18%</t>
  </si>
  <si>
    <t>Всего с НДС</t>
  </si>
  <si>
    <t>шт</t>
  </si>
  <si>
    <t>-</t>
  </si>
  <si>
    <t>(</t>
  </si>
  <si>
    <t>)</t>
  </si>
  <si>
    <t>/</t>
  </si>
  <si>
    <t>ЗАКАЗЧИК</t>
  </si>
  <si>
    <t>__________________ С.В.Грибков</t>
  </si>
  <si>
    <t>ПОДРЯДЧИК</t>
  </si>
  <si>
    <t>Генеральный директор</t>
  </si>
  <si>
    <t>ООО "Спецстрой-МО"</t>
  </si>
  <si>
    <t>______________________ Чёрный А.В.</t>
  </si>
  <si>
    <t>Приложение № ___</t>
  </si>
  <si>
    <t xml:space="preserve">к договору №__ от __.__.20__г. </t>
  </si>
  <si>
    <t>Смета №12-1</t>
  </si>
  <si>
    <t>на выполнение проектных и изыскательских работ по объекту</t>
  </si>
  <si>
    <t>Заявитель - Трусов М.А., Нефедьев А.Ю.</t>
  </si>
  <si>
    <t>Монтаж ТП-40 кВА</t>
  </si>
  <si>
    <t>в ценах на II кв.2012г</t>
  </si>
  <si>
    <t>№ 10837-ИП/08</t>
  </si>
  <si>
    <t>от 04.05.2012 г.)</t>
  </si>
  <si>
    <t>К=3,49-индекс изменения</t>
  </si>
  <si>
    <t>II кв. 2012г.</t>
  </si>
  <si>
    <t>Реконструкция ВЛ-6 кВ</t>
  </si>
  <si>
    <t>Смета №12-2</t>
  </si>
  <si>
    <t>Итого с учетом доп. затрат</t>
  </si>
  <si>
    <t>Итого Дополнительные затраты</t>
  </si>
  <si>
    <t>Дополнительные затраты в текущих ценах</t>
  </si>
  <si>
    <t>Итого Непредвиденные затраты</t>
  </si>
  <si>
    <t>Непредвиденные затраты - 3%</t>
  </si>
  <si>
    <t>МДС 81-35.2004 п.4.96</t>
  </si>
  <si>
    <t>Непредвиденные затраты</t>
  </si>
  <si>
    <t>Проектно-изыскательские работы СТП-40кВА</t>
  </si>
  <si>
    <t>12-2</t>
  </si>
  <si>
    <t>Проектно-изыскательские работы ВЛ-6кВ</t>
  </si>
  <si>
    <t>12-1</t>
  </si>
  <si>
    <t>Итого по Главам 1-10</t>
  </si>
  <si>
    <t>Итого по Главе 10</t>
  </si>
  <si>
    <t>Содержание дирекции (технического надзора) строящегося предприятия 1,3%</t>
  </si>
  <si>
    <t>МДС 81-35.2004 п.4.87</t>
  </si>
  <si>
    <t>Глава 10. Содержание службы заказчика. Строительный контроль</t>
  </si>
  <si>
    <t>Производство работ в зимнее время - 2,09%</t>
  </si>
  <si>
    <t>ГСН-81-05-02-2007 п.2.6</t>
  </si>
  <si>
    <t>Итого по Главам 1-2</t>
  </si>
  <si>
    <t>Сводный сметный расчет в сумме 397 387,69 руб.</t>
  </si>
  <si>
    <t>ОАО "МРСК-Центра"</t>
  </si>
</sst>
</file>

<file path=xl/styles.xml><?xml version="1.0" encoding="utf-8"?>
<styleSheet xmlns="http://schemas.openxmlformats.org/spreadsheetml/2006/main">
  <numFmts count="7">
    <numFmt numFmtId="43" formatCode="_-* #,##0.00_р_._-;\-* #,##0.00_р_._-;_-* &quot;-&quot;??_р_._-;_-@_-"/>
    <numFmt numFmtId="164" formatCode="_-* #,##0_р_._-;\-* #,##0_р_._-;_-* &quot;-&quot;??_р_._-;_-@_-"/>
    <numFmt numFmtId="165" formatCode="#,##0.000_ ;\-#,##0.000\ "/>
    <numFmt numFmtId="166" formatCode="0.000"/>
    <numFmt numFmtId="167" formatCode="#,##0.00_ ;\-#,##0.00\ "/>
    <numFmt numFmtId="168" formatCode="#,##0.000"/>
    <numFmt numFmtId="169" formatCode="0.0000"/>
  </numFmts>
  <fonts count="39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i/>
      <sz val="6"/>
      <name val="Arial"/>
      <family val="2"/>
      <charset val="204"/>
    </font>
    <font>
      <sz val="12"/>
      <name val="Arial"/>
      <family val="2"/>
      <charset val="204"/>
    </font>
    <font>
      <i/>
      <sz val="10"/>
      <name val="Arial"/>
      <family val="2"/>
      <charset val="204"/>
    </font>
    <font>
      <sz val="10"/>
      <name val="Arial Cyr"/>
      <charset val="204"/>
    </font>
    <font>
      <sz val="10"/>
      <name val="Courier"/>
      <family val="3"/>
    </font>
    <font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b/>
      <sz val="10"/>
      <name val="Times New Roman Cyr"/>
      <family val="1"/>
      <charset val="204"/>
    </font>
    <font>
      <b/>
      <sz val="12"/>
      <name val="Times New Roman"/>
      <family val="1"/>
      <charset val="204"/>
    </font>
    <font>
      <b/>
      <i/>
      <sz val="10"/>
      <name val="Times New Roman Cyr"/>
      <family val="1"/>
      <charset val="204"/>
    </font>
    <font>
      <sz val="10"/>
      <name val="Courier New Cyr"/>
      <charset val="204"/>
    </font>
    <font>
      <u/>
      <sz val="10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8"/>
      <color indexed="56"/>
      <name val="Cambria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3"/>
      <color indexed="56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sz val="7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20">
    <xf numFmtId="0" fontId="0" fillId="0" borderId="0"/>
    <xf numFmtId="0" fontId="17" fillId="0" borderId="0"/>
    <xf numFmtId="0" fontId="5" fillId="0" borderId="0"/>
    <xf numFmtId="0" fontId="16" fillId="0" borderId="0"/>
    <xf numFmtId="0" fontId="16" fillId="0" borderId="0"/>
    <xf numFmtId="0" fontId="24" fillId="0" borderId="0"/>
    <xf numFmtId="43" fontId="5" fillId="0" borderId="0" applyFill="0" applyBorder="0" applyAlignment="0" applyProtection="0"/>
    <xf numFmtId="0" fontId="5" fillId="0" borderId="0"/>
    <xf numFmtId="0" fontId="26" fillId="0" borderId="16" applyNumberFormat="0" applyFill="0" applyAlignment="0" applyProtection="0"/>
    <xf numFmtId="0" fontId="27" fillId="2" borderId="17" applyNumberFormat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5" borderId="17" applyNumberFormat="0" applyAlignment="0" applyProtection="0"/>
    <xf numFmtId="0" fontId="33" fillId="0" borderId="18" applyNumberFormat="0" applyFill="0" applyAlignment="0" applyProtection="0"/>
    <xf numFmtId="0" fontId="34" fillId="3" borderId="0" applyNumberFormat="0" applyBorder="0" applyAlignment="0" applyProtection="0"/>
    <xf numFmtId="0" fontId="35" fillId="0" borderId="19" applyNumberFormat="0" applyFill="0" applyAlignment="0" applyProtection="0"/>
    <xf numFmtId="0" fontId="36" fillId="6" borderId="20" applyNumberFormat="0" applyAlignment="0" applyProtection="0"/>
    <xf numFmtId="0" fontId="37" fillId="0" borderId="0" applyNumberFormat="0" applyFill="0" applyBorder="0" applyAlignment="0" applyProtection="0"/>
  </cellStyleXfs>
  <cellXfs count="274">
    <xf numFmtId="0" fontId="0" fillId="0" borderId="0" xfId="0"/>
    <xf numFmtId="0" fontId="2" fillId="0" borderId="0" xfId="0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5" fillId="0" borderId="0" xfId="0" applyFont="1"/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  <xf numFmtId="49" fontId="4" fillId="0" borderId="0" xfId="0" applyNumberFormat="1" applyFont="1" applyBorder="1" applyAlignment="1">
      <alignment horizontal="right" vertical="top"/>
    </xf>
    <xf numFmtId="0" fontId="6" fillId="0" borderId="0" xfId="0" applyFont="1" applyAlignment="1">
      <alignment horizontal="center" vertical="top"/>
    </xf>
    <xf numFmtId="0" fontId="4" fillId="0" borderId="1" xfId="0" applyFont="1" applyBorder="1" applyAlignment="1">
      <alignment horizontal="right" vertical="top"/>
    </xf>
    <xf numFmtId="0" fontId="4" fillId="0" borderId="0" xfId="0" applyFont="1" applyBorder="1" applyAlignment="1">
      <alignment horizontal="right" vertical="top"/>
    </xf>
    <xf numFmtId="0" fontId="4" fillId="0" borderId="2" xfId="0" applyFont="1" applyBorder="1" applyAlignment="1">
      <alignment horizontal="right" vertical="top"/>
    </xf>
    <xf numFmtId="0" fontId="4" fillId="0" borderId="2" xfId="0" applyFont="1" applyBorder="1" applyAlignment="1">
      <alignment horizontal="center" vertical="top"/>
    </xf>
    <xf numFmtId="0" fontId="7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top"/>
    </xf>
    <xf numFmtId="49" fontId="4" fillId="0" borderId="0" xfId="0" applyNumberFormat="1" applyFont="1" applyAlignment="1">
      <alignment horizontal="right" vertical="top"/>
    </xf>
    <xf numFmtId="0" fontId="9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left" vertical="top" wrapText="1"/>
    </xf>
    <xf numFmtId="0" fontId="4" fillId="0" borderId="0" xfId="0" applyFont="1"/>
    <xf numFmtId="0" fontId="4" fillId="0" borderId="0" xfId="0" applyFont="1" applyAlignment="1">
      <alignment horizontal="center"/>
    </xf>
    <xf numFmtId="49" fontId="6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left" vertical="top"/>
    </xf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0" fontId="11" fillId="0" borderId="0" xfId="0" applyFont="1" applyAlignment="1">
      <alignment horizontal="center" vertical="top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 vertical="top"/>
    </xf>
    <xf numFmtId="49" fontId="6" fillId="0" borderId="0" xfId="0" applyNumberFormat="1" applyFont="1" applyAlignment="1">
      <alignment horizontal="left" vertical="top" wrapText="1"/>
    </xf>
    <xf numFmtId="0" fontId="6" fillId="0" borderId="0" xfId="0" applyFont="1" applyAlignment="1">
      <alignment horizontal="right"/>
    </xf>
    <xf numFmtId="0" fontId="6" fillId="0" borderId="0" xfId="0" applyFont="1"/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6" fillId="0" borderId="0" xfId="0" applyFont="1" applyAlignment="1">
      <alignment horizontal="right"/>
    </xf>
    <xf numFmtId="0" fontId="6" fillId="0" borderId="0" xfId="0" applyFont="1" applyAlignment="1"/>
    <xf numFmtId="0" fontId="3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right" vertical="top"/>
    </xf>
    <xf numFmtId="0" fontId="11" fillId="0" borderId="3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right" vertical="top" wrapText="1"/>
    </xf>
    <xf numFmtId="0" fontId="10" fillId="0" borderId="3" xfId="0" applyFont="1" applyBorder="1" applyAlignment="1">
      <alignment horizontal="right" vertical="top"/>
    </xf>
    <xf numFmtId="0" fontId="10" fillId="0" borderId="3" xfId="0" applyFont="1" applyBorder="1" applyAlignment="1">
      <alignment horizontal="right" vertical="top" wrapText="1"/>
    </xf>
    <xf numFmtId="0" fontId="3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right" vertical="top" wrapText="1"/>
    </xf>
    <xf numFmtId="49" fontId="3" fillId="0" borderId="0" xfId="0" applyNumberFormat="1" applyFont="1" applyAlignment="1">
      <alignment horizontal="left" vertical="top" wrapText="1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49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right" vertical="top" wrapText="1"/>
    </xf>
    <xf numFmtId="0" fontId="10" fillId="0" borderId="3" xfId="0" applyFont="1" applyBorder="1" applyAlignment="1">
      <alignment horizontal="right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right" vertical="top" wrapText="1"/>
    </xf>
    <xf numFmtId="0" fontId="3" fillId="0" borderId="3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right" vertical="top" wrapText="1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center" vertical="top" wrapText="1"/>
    </xf>
    <xf numFmtId="49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right" vertical="top"/>
    </xf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center" vertical="top"/>
    </xf>
    <xf numFmtId="0" fontId="5" fillId="0" borderId="3" xfId="0" applyFont="1" applyBorder="1" applyAlignment="1">
      <alignment horizontal="right" vertical="top" wrapText="1"/>
    </xf>
    <xf numFmtId="49" fontId="5" fillId="0" borderId="3" xfId="0" applyNumberFormat="1" applyFont="1" applyBorder="1" applyAlignment="1">
      <alignment horizontal="left" vertical="top"/>
    </xf>
    <xf numFmtId="0" fontId="5" fillId="0" borderId="3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right" vertical="top"/>
    </xf>
    <xf numFmtId="0" fontId="5" fillId="0" borderId="4" xfId="0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left" vertical="top"/>
    </xf>
    <xf numFmtId="0" fontId="2" fillId="0" borderId="0" xfId="0" applyFont="1" applyAlignment="1">
      <alignment horizontal="right"/>
    </xf>
    <xf numFmtId="49" fontId="5" fillId="0" borderId="3" xfId="0" applyNumberFormat="1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18" fillId="0" borderId="0" xfId="1" applyFont="1" applyFill="1"/>
    <xf numFmtId="0" fontId="5" fillId="0" borderId="0" xfId="2" applyNumberFormat="1"/>
    <xf numFmtId="0" fontId="19" fillId="0" borderId="0" xfId="1" applyFont="1" applyFill="1"/>
    <xf numFmtId="2" fontId="19" fillId="0" borderId="0" xfId="1" applyNumberFormat="1" applyFont="1" applyFill="1"/>
    <xf numFmtId="1" fontId="19" fillId="0" borderId="0" xfId="1" applyNumberFormat="1" applyFont="1" applyFill="1"/>
    <xf numFmtId="0" fontId="18" fillId="0" borderId="0" xfId="1" applyFont="1" applyFill="1" applyAlignment="1" applyProtection="1">
      <alignment horizontal="center"/>
      <protection locked="0"/>
    </xf>
    <xf numFmtId="0" fontId="20" fillId="0" borderId="0" xfId="1" applyFont="1" applyFill="1" applyAlignment="1" applyProtection="1">
      <alignment horizontal="center"/>
      <protection locked="0"/>
    </xf>
    <xf numFmtId="0" fontId="19" fillId="0" borderId="0" xfId="1" applyFont="1" applyFill="1" applyAlignment="1" applyProtection="1">
      <alignment horizontal="center"/>
      <protection locked="0"/>
    </xf>
    <xf numFmtId="0" fontId="20" fillId="0" borderId="0" xfId="1" applyFont="1" applyFill="1" applyAlignment="1" applyProtection="1">
      <alignment horizontal="left"/>
      <protection locked="0"/>
    </xf>
    <xf numFmtId="0" fontId="20" fillId="0" borderId="0" xfId="3" applyFont="1" applyFill="1" applyAlignment="1">
      <alignment horizontal="left"/>
    </xf>
    <xf numFmtId="0" fontId="20" fillId="0" borderId="0" xfId="3" applyFont="1" applyFill="1" applyAlignment="1"/>
    <xf numFmtId="49" fontId="20" fillId="0" borderId="0" xfId="4" applyNumberFormat="1" applyFont="1" applyFill="1" applyAlignment="1">
      <alignment vertical="top" wrapText="1"/>
    </xf>
    <xf numFmtId="0" fontId="20" fillId="0" borderId="0" xfId="4" applyFont="1" applyFill="1" applyAlignment="1">
      <alignment horizontal="left"/>
    </xf>
    <xf numFmtId="0" fontId="20" fillId="0" borderId="0" xfId="4" applyFont="1" applyFill="1" applyAlignment="1">
      <alignment horizontal="left" wrapText="1"/>
    </xf>
    <xf numFmtId="0" fontId="20" fillId="0" borderId="0" xfId="4" applyFont="1" applyFill="1" applyAlignment="1"/>
    <xf numFmtId="0" fontId="20" fillId="0" borderId="0" xfId="5" applyFont="1" applyFill="1" applyAlignment="1">
      <alignment wrapText="1"/>
    </xf>
    <xf numFmtId="0" fontId="23" fillId="0" borderId="0" xfId="1" applyFont="1" applyFill="1" applyAlignment="1" applyProtection="1">
      <alignment horizontal="left"/>
      <protection locked="0"/>
    </xf>
    <xf numFmtId="2" fontId="23" fillId="0" borderId="0" xfId="1" applyNumberFormat="1" applyFont="1" applyFill="1"/>
    <xf numFmtId="0" fontId="23" fillId="0" borderId="0" xfId="1" applyFont="1" applyFill="1"/>
    <xf numFmtId="0" fontId="5" fillId="0" borderId="0" xfId="2" applyNumberFormat="1" applyAlignment="1">
      <alignment horizontal="left"/>
    </xf>
    <xf numFmtId="0" fontId="18" fillId="0" borderId="0" xfId="1" applyFont="1" applyFill="1" applyBorder="1" applyAlignment="1">
      <alignment horizontal="center" vertical="top"/>
    </xf>
    <xf numFmtId="0" fontId="19" fillId="0" borderId="0" xfId="1" applyFont="1" applyFill="1" applyBorder="1"/>
    <xf numFmtId="0" fontId="18" fillId="0" borderId="4" xfId="2" applyFont="1" applyBorder="1" applyAlignment="1">
      <alignment horizontal="center"/>
    </xf>
    <xf numFmtId="0" fontId="18" fillId="0" borderId="5" xfId="2" applyFont="1" applyBorder="1" applyAlignment="1">
      <alignment horizontal="center"/>
    </xf>
    <xf numFmtId="0" fontId="18" fillId="0" borderId="2" xfId="2" applyFont="1" applyBorder="1" applyAlignment="1">
      <alignment horizontal="center"/>
    </xf>
    <xf numFmtId="0" fontId="18" fillId="0" borderId="6" xfId="2" applyFont="1" applyBorder="1" applyAlignment="1">
      <alignment horizontal="center"/>
    </xf>
    <xf numFmtId="0" fontId="18" fillId="0" borderId="7" xfId="2" applyFont="1" applyBorder="1" applyAlignment="1">
      <alignment horizontal="center"/>
    </xf>
    <xf numFmtId="0" fontId="18" fillId="0" borderId="8" xfId="2" applyFont="1" applyBorder="1" applyAlignment="1">
      <alignment horizontal="center"/>
    </xf>
    <xf numFmtId="0" fontId="18" fillId="0" borderId="0" xfId="2" applyFont="1" applyBorder="1" applyAlignment="1">
      <alignment horizontal="center"/>
    </xf>
    <xf numFmtId="0" fontId="18" fillId="0" borderId="9" xfId="2" applyFont="1" applyBorder="1" applyAlignment="1">
      <alignment horizontal="center"/>
    </xf>
    <xf numFmtId="0" fontId="18" fillId="0" borderId="10" xfId="2" applyFont="1" applyBorder="1" applyAlignment="1">
      <alignment horizontal="center"/>
    </xf>
    <xf numFmtId="0" fontId="18" fillId="0" borderId="12" xfId="2" applyFont="1" applyBorder="1" applyAlignment="1">
      <alignment horizontal="center"/>
    </xf>
    <xf numFmtId="0" fontId="18" fillId="0" borderId="5" xfId="2" applyFont="1" applyBorder="1"/>
    <xf numFmtId="43" fontId="18" fillId="0" borderId="2" xfId="6" applyFont="1" applyFill="1" applyBorder="1" applyAlignment="1">
      <alignment horizontal="left"/>
    </xf>
    <xf numFmtId="0" fontId="18" fillId="0" borderId="2" xfId="2" applyFont="1" applyFill="1" applyBorder="1" applyAlignment="1">
      <alignment horizontal="left"/>
    </xf>
    <xf numFmtId="0" fontId="18" fillId="0" borderId="6" xfId="2" applyFont="1" applyBorder="1"/>
    <xf numFmtId="43" fontId="18" fillId="0" borderId="2" xfId="2" applyNumberFormat="1" applyFont="1" applyBorder="1" applyAlignment="1">
      <alignment horizontal="left" wrapText="1"/>
    </xf>
    <xf numFmtId="0" fontId="20" fillId="0" borderId="2" xfId="2" applyFont="1" applyBorder="1" applyAlignment="1">
      <alignment horizontal="left" wrapText="1"/>
    </xf>
    <xf numFmtId="0" fontId="18" fillId="0" borderId="2" xfId="2" applyFont="1" applyBorder="1" applyAlignment="1">
      <alignment horizontal="left" wrapText="1"/>
    </xf>
    <xf numFmtId="164" fontId="18" fillId="0" borderId="6" xfId="6" applyNumberFormat="1" applyFont="1" applyBorder="1"/>
    <xf numFmtId="2" fontId="18" fillId="0" borderId="13" xfId="2" applyNumberFormat="1" applyFont="1" applyBorder="1" applyAlignment="1">
      <alignment horizontal="right"/>
    </xf>
    <xf numFmtId="0" fontId="20" fillId="0" borderId="8" xfId="2" applyFont="1" applyBorder="1" applyAlignment="1"/>
    <xf numFmtId="165" fontId="18" fillId="0" borderId="0" xfId="6" applyNumberFormat="1" applyFont="1" applyFill="1" applyBorder="1" applyAlignment="1"/>
    <xf numFmtId="0" fontId="18" fillId="0" borderId="0" xfId="2" applyFont="1" applyFill="1" applyBorder="1" applyAlignment="1"/>
    <xf numFmtId="0" fontId="18" fillId="0" borderId="8" xfId="2" applyFont="1" applyBorder="1"/>
    <xf numFmtId="0" fontId="18" fillId="0" borderId="9" xfId="2" applyFont="1" applyBorder="1"/>
    <xf numFmtId="166" fontId="18" fillId="0" borderId="0" xfId="2" applyNumberFormat="1" applyFont="1" applyBorder="1" applyAlignment="1">
      <alignment horizontal="left"/>
    </xf>
    <xf numFmtId="166" fontId="18" fillId="0" borderId="9" xfId="2" applyNumberFormat="1" applyFont="1" applyBorder="1" applyAlignment="1">
      <alignment horizontal="left"/>
    </xf>
    <xf numFmtId="4" fontId="18" fillId="0" borderId="9" xfId="2" applyNumberFormat="1" applyFont="1" applyBorder="1"/>
    <xf numFmtId="0" fontId="5" fillId="0" borderId="0" xfId="2" applyNumberFormat="1" applyFill="1" applyBorder="1"/>
    <xf numFmtId="0" fontId="5" fillId="0" borderId="0" xfId="2" applyNumberFormat="1" applyBorder="1"/>
    <xf numFmtId="0" fontId="25" fillId="0" borderId="0" xfId="2" applyFont="1" applyBorder="1" applyAlignment="1">
      <alignment horizontal="left"/>
    </xf>
    <xf numFmtId="0" fontId="25" fillId="0" borderId="9" xfId="2" applyFont="1" applyBorder="1" applyAlignment="1">
      <alignment horizontal="left"/>
    </xf>
    <xf numFmtId="43" fontId="18" fillId="0" borderId="0" xfId="6" applyFont="1" applyFill="1" applyBorder="1"/>
    <xf numFmtId="0" fontId="18" fillId="0" borderId="0" xfId="2" applyFont="1" applyBorder="1" applyAlignment="1">
      <alignment horizontal="left"/>
    </xf>
    <xf numFmtId="0" fontId="18" fillId="0" borderId="9" xfId="2" applyFont="1" applyBorder="1" applyAlignment="1">
      <alignment horizontal="left"/>
    </xf>
    <xf numFmtId="0" fontId="18" fillId="0" borderId="0" xfId="2" applyFont="1" applyBorder="1"/>
    <xf numFmtId="43" fontId="18" fillId="0" borderId="9" xfId="6" applyFont="1" applyFill="1" applyBorder="1"/>
    <xf numFmtId="2" fontId="18" fillId="0" borderId="0" xfId="2" applyNumberFormat="1" applyFont="1" applyBorder="1" applyAlignment="1">
      <alignment horizontal="left"/>
    </xf>
    <xf numFmtId="2" fontId="18" fillId="0" borderId="9" xfId="2" applyNumberFormat="1" applyFont="1" applyBorder="1" applyAlignment="1">
      <alignment horizontal="left"/>
    </xf>
    <xf numFmtId="0" fontId="18" fillId="0" borderId="8" xfId="2" applyFont="1" applyBorder="1" applyAlignment="1"/>
    <xf numFmtId="0" fontId="18" fillId="0" borderId="0" xfId="2" applyFont="1" applyBorder="1" applyAlignment="1">
      <alignment wrapText="1"/>
    </xf>
    <xf numFmtId="0" fontId="18" fillId="0" borderId="0" xfId="2" applyFont="1" applyBorder="1" applyAlignment="1">
      <alignment horizontal="left" wrapText="1"/>
    </xf>
    <xf numFmtId="0" fontId="18" fillId="0" borderId="9" xfId="2" applyFont="1" applyBorder="1" applyAlignment="1">
      <alignment horizontal="left" wrapText="1"/>
    </xf>
    <xf numFmtId="2" fontId="18" fillId="0" borderId="9" xfId="2" applyNumberFormat="1" applyFont="1" applyBorder="1"/>
    <xf numFmtId="0" fontId="18" fillId="0" borderId="11" xfId="2" applyFont="1" applyBorder="1"/>
    <xf numFmtId="0" fontId="18" fillId="0" borderId="1" xfId="2" applyFont="1" applyBorder="1"/>
    <xf numFmtId="0" fontId="18" fillId="0" borderId="12" xfId="2" applyFont="1" applyBorder="1"/>
    <xf numFmtId="2" fontId="18" fillId="0" borderId="5" xfId="2" applyNumberFormat="1" applyFont="1" applyBorder="1"/>
    <xf numFmtId="0" fontId="18" fillId="0" borderId="2" xfId="2" applyFont="1" applyBorder="1"/>
    <xf numFmtId="4" fontId="18" fillId="0" borderId="3" xfId="2" applyNumberFormat="1" applyFont="1" applyBorder="1"/>
    <xf numFmtId="0" fontId="18" fillId="0" borderId="11" xfId="2" applyFont="1" applyBorder="1" applyAlignment="1">
      <alignment horizontal="center"/>
    </xf>
    <xf numFmtId="4" fontId="18" fillId="0" borderId="12" xfId="2" applyNumberFormat="1" applyFont="1" applyBorder="1"/>
    <xf numFmtId="0" fontId="18" fillId="0" borderId="5" xfId="2" applyNumberFormat="1" applyFont="1" applyBorder="1" applyAlignment="1">
      <alignment wrapText="1"/>
    </xf>
    <xf numFmtId="0" fontId="18" fillId="0" borderId="2" xfId="2" applyNumberFormat="1" applyFont="1" applyBorder="1" applyAlignment="1">
      <alignment wrapText="1"/>
    </xf>
    <xf numFmtId="0" fontId="18" fillId="0" borderId="6" xfId="2" applyNumberFormat="1" applyFont="1" applyBorder="1" applyAlignment="1">
      <alignment wrapText="1"/>
    </xf>
    <xf numFmtId="4" fontId="18" fillId="0" borderId="6" xfId="2" applyNumberFormat="1" applyFont="1" applyBorder="1"/>
    <xf numFmtId="4" fontId="5" fillId="0" borderId="0" xfId="2" applyNumberFormat="1"/>
    <xf numFmtId="0" fontId="18" fillId="0" borderId="8" xfId="2" applyNumberFormat="1" applyFont="1" applyBorder="1" applyAlignment="1">
      <alignment wrapText="1"/>
    </xf>
    <xf numFmtId="0" fontId="18" fillId="0" borderId="0" xfId="2" applyNumberFormat="1" applyFont="1" applyBorder="1" applyAlignment="1">
      <alignment wrapText="1"/>
    </xf>
    <xf numFmtId="0" fontId="18" fillId="0" borderId="9" xfId="2" applyNumberFormat="1" applyFont="1" applyBorder="1" applyAlignment="1">
      <alignment wrapText="1"/>
    </xf>
    <xf numFmtId="0" fontId="18" fillId="0" borderId="14" xfId="2" applyFont="1" applyBorder="1" applyAlignment="1">
      <alignment horizontal="center"/>
    </xf>
    <xf numFmtId="0" fontId="18" fillId="0" borderId="15" xfId="2" applyFont="1" applyBorder="1"/>
    <xf numFmtId="0" fontId="18" fillId="0" borderId="13" xfId="2" applyFont="1" applyBorder="1"/>
    <xf numFmtId="4" fontId="18" fillId="0" borderId="13" xfId="2" applyNumberFormat="1" applyFont="1" applyBorder="1"/>
    <xf numFmtId="43" fontId="5" fillId="0" borderId="0" xfId="2" applyNumberFormat="1"/>
    <xf numFmtId="0" fontId="20" fillId="0" borderId="14" xfId="2" applyNumberFormat="1" applyFont="1" applyBorder="1" applyAlignment="1">
      <alignment wrapText="1"/>
    </xf>
    <xf numFmtId="0" fontId="20" fillId="0" borderId="15" xfId="2" applyNumberFormat="1" applyFont="1" applyBorder="1" applyAlignment="1">
      <alignment wrapText="1"/>
    </xf>
    <xf numFmtId="0" fontId="20" fillId="0" borderId="13" xfId="2" applyNumberFormat="1" applyFont="1" applyBorder="1" applyAlignment="1">
      <alignment wrapText="1"/>
    </xf>
    <xf numFmtId="0" fontId="20" fillId="0" borderId="1" xfId="2" applyFont="1" applyBorder="1"/>
    <xf numFmtId="0" fontId="20" fillId="0" borderId="12" xfId="2" applyFont="1" applyBorder="1"/>
    <xf numFmtId="0" fontId="20" fillId="0" borderId="15" xfId="2" applyFont="1" applyBorder="1"/>
    <xf numFmtId="0" fontId="20" fillId="0" borderId="13" xfId="2" applyFont="1" applyBorder="1"/>
    <xf numFmtId="4" fontId="20" fillId="0" borderId="13" xfId="2" applyNumberFormat="1" applyFont="1" applyBorder="1"/>
    <xf numFmtId="0" fontId="18" fillId="0" borderId="0" xfId="2" applyNumberFormat="1" applyFont="1" applyBorder="1"/>
    <xf numFmtId="0" fontId="18" fillId="0" borderId="0" xfId="2" applyNumberFormat="1" applyFont="1" applyAlignment="1">
      <alignment wrapText="1"/>
    </xf>
    <xf numFmtId="0" fontId="18" fillId="0" borderId="0" xfId="2" applyNumberFormat="1" applyFont="1"/>
    <xf numFmtId="0" fontId="18" fillId="0" borderId="0" xfId="2" applyNumberFormat="1" applyFont="1" applyAlignment="1">
      <alignment horizontal="left" wrapText="1"/>
    </xf>
    <xf numFmtId="4" fontId="20" fillId="0" borderId="0" xfId="2" applyNumberFormat="1" applyFont="1"/>
    <xf numFmtId="0" fontId="5" fillId="0" borderId="0" xfId="2" applyNumberFormat="1" applyFont="1" applyAlignment="1">
      <alignment wrapText="1"/>
    </xf>
    <xf numFmtId="1" fontId="18" fillId="0" borderId="5" xfId="2" applyNumberFormat="1" applyFont="1" applyBorder="1" applyAlignment="1">
      <alignment horizontal="right" wrapText="1"/>
    </xf>
    <xf numFmtId="1" fontId="20" fillId="0" borderId="2" xfId="2" applyNumberFormat="1" applyFont="1" applyBorder="1" applyAlignment="1">
      <alignment horizontal="left" wrapText="1"/>
    </xf>
    <xf numFmtId="1" fontId="18" fillId="0" borderId="2" xfId="2" applyNumberFormat="1" applyFont="1" applyBorder="1" applyAlignment="1">
      <alignment horizontal="left" wrapText="1"/>
    </xf>
    <xf numFmtId="1" fontId="18" fillId="0" borderId="2" xfId="6" applyNumberFormat="1" applyFont="1" applyBorder="1" applyAlignment="1">
      <alignment horizontal="left"/>
    </xf>
    <xf numFmtId="1" fontId="18" fillId="0" borderId="2" xfId="6" applyNumberFormat="1" applyFont="1" applyBorder="1"/>
    <xf numFmtId="1" fontId="18" fillId="0" borderId="6" xfId="6" applyNumberFormat="1" applyFont="1" applyBorder="1"/>
    <xf numFmtId="166" fontId="18" fillId="0" borderId="8" xfId="2" applyNumberFormat="1" applyFont="1" applyBorder="1" applyAlignment="1">
      <alignment horizontal="left"/>
    </xf>
    <xf numFmtId="1" fontId="18" fillId="0" borderId="0" xfId="2" applyNumberFormat="1" applyFont="1" applyBorder="1" applyAlignment="1">
      <alignment horizontal="left"/>
    </xf>
    <xf numFmtId="0" fontId="18" fillId="0" borderId="8" xfId="2" applyFont="1" applyBorder="1" applyAlignment="1">
      <alignment horizontal="left"/>
    </xf>
    <xf numFmtId="167" fontId="18" fillId="0" borderId="0" xfId="2" applyNumberFormat="1" applyFont="1" applyBorder="1" applyAlignment="1">
      <alignment horizontal="left"/>
    </xf>
    <xf numFmtId="2" fontId="18" fillId="0" borderId="8" xfId="2" applyNumberFormat="1" applyFont="1" applyBorder="1" applyAlignment="1">
      <alignment horizontal="left"/>
    </xf>
    <xf numFmtId="0" fontId="18" fillId="0" borderId="8" xfId="2" applyFont="1" applyBorder="1" applyAlignment="1">
      <alignment horizontal="left" wrapText="1"/>
    </xf>
    <xf numFmtId="0" fontId="25" fillId="0" borderId="8" xfId="2" applyFont="1" applyBorder="1" applyAlignment="1">
      <alignment horizontal="left"/>
    </xf>
    <xf numFmtId="0" fontId="5" fillId="0" borderId="2" xfId="2" applyNumberFormat="1" applyBorder="1"/>
    <xf numFmtId="168" fontId="5" fillId="0" borderId="0" xfId="2" applyNumberFormat="1"/>
    <xf numFmtId="0" fontId="21" fillId="0" borderId="0" xfId="1" applyFont="1" applyFill="1" applyAlignment="1" applyProtection="1">
      <alignment horizontal="left"/>
      <protection locked="0"/>
    </xf>
    <xf numFmtId="0" fontId="5" fillId="0" borderId="0" xfId="2" applyNumberFormat="1" applyAlignment="1"/>
    <xf numFmtId="0" fontId="20" fillId="0" borderId="0" xfId="1" applyFont="1" applyFill="1" applyAlignment="1" applyProtection="1">
      <alignment horizontal="right"/>
      <protection locked="0"/>
    </xf>
    <xf numFmtId="0" fontId="20" fillId="0" borderId="0" xfId="3" applyFont="1" applyFill="1" applyAlignment="1">
      <alignment horizontal="right"/>
    </xf>
    <xf numFmtId="169" fontId="20" fillId="0" borderId="0" xfId="4" applyNumberFormat="1" applyFont="1" applyFill="1" applyAlignment="1">
      <alignment horizontal="left" vertical="top" wrapText="1"/>
    </xf>
    <xf numFmtId="0" fontId="20" fillId="0" borderId="0" xfId="4" applyFont="1" applyFill="1" applyAlignment="1">
      <alignment horizontal="right"/>
    </xf>
    <xf numFmtId="0" fontId="18" fillId="0" borderId="0" xfId="1" applyFont="1" applyFill="1" applyAlignment="1">
      <alignment horizontal="right" wrapText="1"/>
    </xf>
    <xf numFmtId="0" fontId="18" fillId="0" borderId="0" xfId="1" applyFont="1" applyFill="1" applyAlignment="1">
      <alignment horizontal="center"/>
    </xf>
    <xf numFmtId="0" fontId="18" fillId="0" borderId="0" xfId="1" applyFont="1" applyFill="1" applyAlignment="1">
      <alignment horizontal="right"/>
    </xf>
    <xf numFmtId="0" fontId="4" fillId="0" borderId="0" xfId="0" applyFont="1" applyAlignment="1">
      <alignment horizontal="left" vertical="top"/>
    </xf>
    <xf numFmtId="0" fontId="38" fillId="0" borderId="0" xfId="0" applyFont="1" applyAlignment="1">
      <alignment horizontal="left" vertical="top"/>
    </xf>
    <xf numFmtId="0" fontId="38" fillId="0" borderId="0" xfId="0" applyFont="1" applyAlignment="1">
      <alignment horizontal="left" vertical="top" wrapText="1"/>
    </xf>
    <xf numFmtId="0" fontId="22" fillId="0" borderId="0" xfId="5" applyFont="1" applyFill="1" applyAlignment="1">
      <alignment horizontal="left"/>
    </xf>
    <xf numFmtId="0" fontId="22" fillId="0" borderId="0" xfId="5" applyFont="1" applyFill="1" applyBorder="1" applyAlignment="1">
      <alignment horizontal="left"/>
    </xf>
    <xf numFmtId="2" fontId="19" fillId="0" borderId="0" xfId="1" applyNumberFormat="1" applyFont="1" applyFill="1" applyAlignment="1">
      <alignment horizontal="right"/>
    </xf>
    <xf numFmtId="0" fontId="2" fillId="0" borderId="3" xfId="0" applyFont="1" applyBorder="1" applyAlignment="1">
      <alignment horizontal="left" vertical="top" wrapText="1"/>
    </xf>
    <xf numFmtId="49" fontId="5" fillId="0" borderId="3" xfId="0" applyNumberFormat="1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/>
    <xf numFmtId="0" fontId="0" fillId="0" borderId="3" xfId="0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49" fontId="12" fillId="0" borderId="3" xfId="0" applyNumberFormat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3" fillId="0" borderId="3" xfId="0" applyFont="1" applyBorder="1" applyAlignment="1">
      <alignment horizontal="left" vertical="top"/>
    </xf>
    <xf numFmtId="49" fontId="3" fillId="0" borderId="3" xfId="0" applyNumberFormat="1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right" vertical="top" wrapText="1"/>
    </xf>
    <xf numFmtId="0" fontId="0" fillId="0" borderId="3" xfId="0" applyBorder="1" applyAlignment="1">
      <alignment horizontal="right" vertical="top" wrapText="1"/>
    </xf>
    <xf numFmtId="0" fontId="12" fillId="0" borderId="3" xfId="0" applyFont="1" applyBorder="1" applyAlignment="1">
      <alignment horizontal="center" vertical="top"/>
    </xf>
    <xf numFmtId="0" fontId="0" fillId="0" borderId="3" xfId="0" applyBorder="1" applyAlignment="1">
      <alignment vertical="top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11" fillId="0" borderId="0" xfId="0" applyFont="1" applyAlignment="1">
      <alignment horizontal="center" vertical="top" wrapText="1"/>
    </xf>
    <xf numFmtId="49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0" fillId="0" borderId="0" xfId="0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20" fillId="0" borderId="0" xfId="1" applyFont="1" applyFill="1" applyAlignment="1">
      <alignment horizontal="center"/>
    </xf>
    <xf numFmtId="0" fontId="20" fillId="0" borderId="0" xfId="5" applyFont="1" applyFill="1" applyAlignment="1">
      <alignment horizontal="center"/>
    </xf>
    <xf numFmtId="0" fontId="18" fillId="0" borderId="11" xfId="2" applyFont="1" applyBorder="1" applyAlignment="1">
      <alignment horizontal="center"/>
    </xf>
    <xf numFmtId="0" fontId="18" fillId="0" borderId="12" xfId="2" applyFont="1" applyBorder="1" applyAlignment="1">
      <alignment horizontal="center"/>
    </xf>
    <xf numFmtId="0" fontId="18" fillId="0" borderId="8" xfId="2" applyFont="1" applyBorder="1" applyAlignment="1">
      <alignment horizontal="center"/>
    </xf>
    <xf numFmtId="0" fontId="18" fillId="0" borderId="0" xfId="2" applyFont="1" applyBorder="1" applyAlignment="1">
      <alignment horizontal="center"/>
    </xf>
    <xf numFmtId="0" fontId="18" fillId="0" borderId="9" xfId="2" applyFont="1" applyBorder="1" applyAlignment="1">
      <alignment horizontal="center"/>
    </xf>
    <xf numFmtId="0" fontId="18" fillId="0" borderId="0" xfId="2" applyNumberFormat="1" applyFont="1" applyAlignment="1">
      <alignment horizontal="left" wrapText="1"/>
    </xf>
    <xf numFmtId="0" fontId="20" fillId="0" borderId="0" xfId="5" applyFont="1" applyFill="1" applyAlignment="1">
      <alignment horizontal="center" wrapText="1"/>
    </xf>
    <xf numFmtId="0" fontId="18" fillId="0" borderId="5" xfId="2" applyFont="1" applyBorder="1" applyAlignment="1">
      <alignment horizontal="center"/>
    </xf>
    <xf numFmtId="0" fontId="18" fillId="0" borderId="6" xfId="2" applyFont="1" applyBorder="1" applyAlignment="1">
      <alignment horizontal="center"/>
    </xf>
    <xf numFmtId="0" fontId="18" fillId="0" borderId="2" xfId="2" applyFont="1" applyBorder="1" applyAlignment="1">
      <alignment horizontal="center"/>
    </xf>
  </cellXfs>
  <cellStyles count="20">
    <cellStyle name="Обычный" xfId="0" builtinId="0"/>
    <cellStyle name="Обычный 2" xfId="2"/>
    <cellStyle name="Обычный 3" xfId="7"/>
    <cellStyle name="Обычный_1080  сводный расчет" xfId="5"/>
    <cellStyle name="Обычный_6200_PRT" xfId="1"/>
    <cellStyle name="Обычный_Св. см. расчет Полиграфмаш" xfId="4"/>
    <cellStyle name="Обычный_сметы уменьш Милишн- Грибков" xfId="3"/>
    <cellStyle name="Финансовый 2" xfId="6"/>
    <cellStyle name="㼿㼿" xfId="8"/>
    <cellStyle name="㼿㼿?" xfId="9"/>
    <cellStyle name="㼿㼿㼿" xfId="10"/>
    <cellStyle name="㼿㼿㼿?" xfId="11"/>
    <cellStyle name="㼿㼿㼿㼿" xfId="12"/>
    <cellStyle name="㼿㼿㼿㼿?" xfId="13"/>
    <cellStyle name="㼿㼿㼿㼿㼿" xfId="14"/>
    <cellStyle name="㼿㼿㼿㼿㼿?" xfId="15"/>
    <cellStyle name="㼿㼿㼿㼿㼿㼿?" xfId="16"/>
    <cellStyle name="㼿㼿㼿㼿㼿㼿㼿㼿" xfId="17"/>
    <cellStyle name="㼿㼿㼿㼿㼿㼿㼿㼿㼿" xfId="18"/>
    <cellStyle name="㼿㼿㼿㼿㼿㼿㼿㼿㼿㼿" xfId="1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40;&#1076;&#1084;&#1080;&#1085;&#1080;&#1089;&#1090;&#1088;&#1072;&#1090;&#1086;&#1088;/&#1056;&#1072;&#1073;&#1086;&#1095;&#1080;&#1081;%20&#1089;&#1090;&#1086;&#1083;/&#1054;&#1092;&#1080;&#1089;/&#1052;&#1056;&#1057;&#1050;%202011/&#1055;&#1050;&#1060;%20&#1057;&#1050;/&#1057;&#1087;&#1077;&#1094;&#1089;&#1090;&#1088;&#1086;&#1081;%20&#1052;&#1054;/&#1040;&#1088;&#1093;&#1080;&#1074;/&#1056;&#1072;&#1089;&#1095;&#1077;&#1090;&#1099;_&#1083;&#1086;&#1090;%20128783,%20&#1087;&#1088;&#1086;&#1090;&#1086;&#1082;&#1086;&#1083;%20126%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на торги 2002"/>
      <sheetName val="на торги 3007"/>
    </sheetNames>
    <sheetDataSet>
      <sheetData sheetId="0"/>
      <sheetData sheetId="1">
        <row r="37">
          <cell r="B37">
            <v>0.05</v>
          </cell>
          <cell r="F37">
            <v>80095.228749999995</v>
          </cell>
        </row>
        <row r="38">
          <cell r="F38">
            <v>116466</v>
          </cell>
        </row>
        <row r="39">
          <cell r="F39">
            <v>286737.04620828398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H55"/>
  <sheetViews>
    <sheetView showGridLines="0" tabSelected="1" topLeftCell="A40" workbookViewId="0">
      <selection activeCell="H58" sqref="H58"/>
    </sheetView>
  </sheetViews>
  <sheetFormatPr defaultRowHeight="12.75"/>
  <cols>
    <col min="1" max="1" width="5" style="73" customWidth="1"/>
    <col min="2" max="2" width="17.85546875" style="72" customWidth="1"/>
    <col min="3" max="3" width="48.42578125" style="8" customWidth="1"/>
    <col min="4" max="4" width="12.28515625" style="71" customWidth="1"/>
    <col min="5" max="5" width="13" style="71" customWidth="1"/>
    <col min="6" max="6" width="13.42578125" style="71" customWidth="1"/>
    <col min="7" max="7" width="12.5703125" style="71" customWidth="1"/>
    <col min="8" max="8" width="13.42578125" style="71" customWidth="1"/>
    <col min="9" max="16384" width="9.140625" style="7"/>
  </cols>
  <sheetData>
    <row r="1" spans="2:8" s="7" customFormat="1">
      <c r="B1" s="72"/>
      <c r="C1" s="8"/>
      <c r="D1" s="81"/>
      <c r="E1" s="81"/>
      <c r="F1" s="81"/>
      <c r="G1" s="81"/>
      <c r="H1" s="90" t="s">
        <v>279</v>
      </c>
    </row>
    <row r="2" spans="2:8" s="7" customFormat="1">
      <c r="B2" s="72" t="s">
        <v>278</v>
      </c>
      <c r="C2" s="86" t="s">
        <v>372</v>
      </c>
      <c r="D2" s="84"/>
      <c r="E2" s="84"/>
      <c r="F2" s="84"/>
      <c r="G2" s="84"/>
      <c r="H2" s="81"/>
    </row>
    <row r="3" spans="2:8" s="7" customFormat="1">
      <c r="B3" s="72"/>
      <c r="C3" s="8"/>
      <c r="D3" s="88" t="s">
        <v>277</v>
      </c>
      <c r="E3" s="71"/>
      <c r="F3" s="81"/>
      <c r="G3" s="81"/>
      <c r="H3" s="81"/>
    </row>
    <row r="4" spans="2:8" s="7" customFormat="1">
      <c r="B4" s="72" t="s">
        <v>276</v>
      </c>
      <c r="C4" s="89"/>
      <c r="D4" s="81"/>
      <c r="E4" s="88"/>
      <c r="F4" s="81"/>
      <c r="G4" s="81"/>
      <c r="H4" s="81"/>
    </row>
    <row r="5" spans="2:8" s="7" customFormat="1">
      <c r="B5" s="72"/>
      <c r="C5" s="8"/>
      <c r="D5" s="81"/>
      <c r="E5" s="88"/>
      <c r="F5" s="81"/>
      <c r="G5" s="81"/>
      <c r="H5" s="81"/>
    </row>
    <row r="6" spans="2:8" s="7" customFormat="1">
      <c r="B6" s="72" t="s">
        <v>371</v>
      </c>
      <c r="C6" s="8"/>
      <c r="D6" s="81"/>
      <c r="E6" s="88"/>
      <c r="F6" s="81"/>
      <c r="G6" s="81"/>
      <c r="H6" s="81"/>
    </row>
    <row r="7" spans="2:8" s="7" customFormat="1">
      <c r="B7" s="72" t="s">
        <v>275</v>
      </c>
      <c r="C7" s="8"/>
      <c r="D7" s="81"/>
      <c r="E7" s="81"/>
      <c r="F7" s="81"/>
      <c r="G7" s="81"/>
      <c r="H7" s="81"/>
    </row>
    <row r="8" spans="2:8" s="7" customFormat="1">
      <c r="B8" s="72"/>
      <c r="C8" s="86"/>
      <c r="D8" s="84"/>
      <c r="E8" s="85"/>
      <c r="F8" s="84"/>
      <c r="G8" s="84"/>
      <c r="H8" s="81"/>
    </row>
    <row r="9" spans="2:8" s="7" customFormat="1">
      <c r="B9" s="72"/>
      <c r="C9" s="8"/>
      <c r="D9" s="88" t="s">
        <v>274</v>
      </c>
      <c r="E9" s="71"/>
      <c r="F9" s="81"/>
      <c r="G9" s="81"/>
      <c r="H9" s="81"/>
    </row>
    <row r="10" spans="2:8" s="7" customFormat="1">
      <c r="B10" s="72"/>
      <c r="C10" s="8"/>
      <c r="D10" s="81"/>
      <c r="E10" s="88"/>
      <c r="F10" s="81"/>
      <c r="G10" s="81"/>
      <c r="H10" s="81"/>
    </row>
    <row r="11" spans="2:8" s="7" customFormat="1">
      <c r="B11" s="72" t="s">
        <v>273</v>
      </c>
      <c r="C11" s="8"/>
      <c r="D11" s="71"/>
      <c r="E11" s="71"/>
      <c r="F11" s="71"/>
      <c r="G11" s="71"/>
      <c r="H11" s="81"/>
    </row>
    <row r="12" spans="2:8" s="7" customFormat="1">
      <c r="B12" s="72"/>
      <c r="C12" s="8"/>
      <c r="D12" s="71"/>
      <c r="E12" s="71"/>
      <c r="F12" s="71"/>
      <c r="G12" s="81"/>
      <c r="H12" s="81"/>
    </row>
    <row r="13" spans="2:8" s="7" customFormat="1">
      <c r="B13" s="72"/>
      <c r="C13" s="8"/>
      <c r="D13" s="87" t="s">
        <v>272</v>
      </c>
      <c r="E13" s="71"/>
      <c r="F13" s="81"/>
      <c r="G13" s="81"/>
      <c r="H13" s="81"/>
    </row>
    <row r="14" spans="2:8" s="7" customFormat="1">
      <c r="B14" s="72"/>
      <c r="C14" s="8"/>
      <c r="D14" s="82"/>
      <c r="E14" s="71"/>
      <c r="F14" s="81"/>
      <c r="G14" s="81"/>
      <c r="H14" s="81"/>
    </row>
    <row r="15" spans="2:8" s="7" customFormat="1">
      <c r="B15" s="72"/>
      <c r="C15" s="86"/>
      <c r="D15" s="84" t="s">
        <v>98</v>
      </c>
      <c r="E15" s="85"/>
      <c r="F15" s="84"/>
      <c r="G15" s="84"/>
      <c r="H15" s="81"/>
    </row>
    <row r="16" spans="2:8" s="7" customFormat="1">
      <c r="B16" s="72"/>
      <c r="C16" s="8"/>
      <c r="D16" s="83" t="s">
        <v>0</v>
      </c>
      <c r="E16" s="71"/>
      <c r="F16" s="81"/>
      <c r="G16" s="81"/>
      <c r="H16" s="81"/>
    </row>
    <row r="17" spans="1:8">
      <c r="H17" s="81"/>
    </row>
    <row r="18" spans="1:8">
      <c r="B18" s="72" t="s">
        <v>280</v>
      </c>
      <c r="D18" s="82"/>
      <c r="E18" s="81"/>
      <c r="F18" s="81"/>
      <c r="G18" s="81"/>
      <c r="H18" s="81"/>
    </row>
    <row r="19" spans="1:8">
      <c r="D19" s="82"/>
      <c r="E19" s="81"/>
      <c r="F19" s="81"/>
      <c r="G19" s="81"/>
      <c r="H19" s="81"/>
    </row>
    <row r="20" spans="1:8">
      <c r="D20" s="81"/>
      <c r="E20" s="81"/>
      <c r="F20" s="81"/>
      <c r="G20" s="81"/>
      <c r="H20" s="81"/>
    </row>
    <row r="21" spans="1:8" ht="12.75" customHeight="1">
      <c r="A21" s="226" t="s">
        <v>3</v>
      </c>
      <c r="B21" s="227" t="s">
        <v>271</v>
      </c>
      <c r="C21" s="226" t="s">
        <v>270</v>
      </c>
      <c r="D21" s="228" t="s">
        <v>269</v>
      </c>
      <c r="E21" s="228"/>
      <c r="F21" s="228"/>
      <c r="G21" s="228"/>
      <c r="H21" s="226" t="s">
        <v>268</v>
      </c>
    </row>
    <row r="22" spans="1:8">
      <c r="A22" s="226"/>
      <c r="B22" s="227"/>
      <c r="C22" s="226"/>
      <c r="D22" s="226" t="s">
        <v>267</v>
      </c>
      <c r="E22" s="226" t="s">
        <v>266</v>
      </c>
      <c r="F22" s="226" t="s">
        <v>265</v>
      </c>
      <c r="G22" s="226" t="s">
        <v>264</v>
      </c>
      <c r="H22" s="226"/>
    </row>
    <row r="23" spans="1:8">
      <c r="A23" s="226"/>
      <c r="B23" s="227"/>
      <c r="C23" s="226"/>
      <c r="D23" s="226"/>
      <c r="E23" s="226"/>
      <c r="F23" s="226"/>
      <c r="G23" s="226"/>
      <c r="H23" s="226"/>
    </row>
    <row r="24" spans="1:8">
      <c r="A24" s="226"/>
      <c r="B24" s="227"/>
      <c r="C24" s="226"/>
      <c r="D24" s="226"/>
      <c r="E24" s="226"/>
      <c r="F24" s="226"/>
      <c r="G24" s="226"/>
      <c r="H24" s="226"/>
    </row>
    <row r="25" spans="1:8">
      <c r="A25" s="79">
        <v>1</v>
      </c>
      <c r="B25" s="80">
        <v>2</v>
      </c>
      <c r="C25" s="79">
        <v>3</v>
      </c>
      <c r="D25" s="79">
        <v>4</v>
      </c>
      <c r="E25" s="79">
        <v>5</v>
      </c>
      <c r="F25" s="79">
        <v>6</v>
      </c>
      <c r="G25" s="79">
        <v>7</v>
      </c>
      <c r="H25" s="79">
        <v>8</v>
      </c>
    </row>
    <row r="26" spans="1:8">
      <c r="A26" s="223" t="s">
        <v>263</v>
      </c>
      <c r="B26" s="224"/>
      <c r="C26" s="225"/>
      <c r="D26" s="225"/>
      <c r="E26" s="225"/>
      <c r="F26" s="225"/>
      <c r="G26" s="225"/>
      <c r="H26" s="225"/>
    </row>
    <row r="27" spans="1:8">
      <c r="A27" s="77">
        <v>1</v>
      </c>
      <c r="B27" s="91" t="s">
        <v>262</v>
      </c>
      <c r="C27" s="92" t="s">
        <v>261</v>
      </c>
      <c r="D27" s="74">
        <v>3893.82</v>
      </c>
      <c r="E27" s="74">
        <v>26804.99</v>
      </c>
      <c r="F27" s="78"/>
      <c r="G27" s="78"/>
      <c r="H27" s="74">
        <v>30698.81</v>
      </c>
    </row>
    <row r="28" spans="1:8">
      <c r="A28" s="77">
        <v>2</v>
      </c>
      <c r="B28" s="91" t="s">
        <v>260</v>
      </c>
      <c r="C28" s="92" t="s">
        <v>259</v>
      </c>
      <c r="D28" s="74">
        <v>26714.06</v>
      </c>
      <c r="E28" s="74">
        <v>44721.23</v>
      </c>
      <c r="F28" s="74">
        <v>164542</v>
      </c>
      <c r="G28" s="78"/>
      <c r="H28" s="74">
        <v>235977.29</v>
      </c>
    </row>
    <row r="29" spans="1:8">
      <c r="A29" s="76"/>
      <c r="B29" s="75"/>
      <c r="C29" s="92" t="s">
        <v>258</v>
      </c>
      <c r="D29" s="74">
        <v>30607.88</v>
      </c>
      <c r="E29" s="74">
        <v>71526.22</v>
      </c>
      <c r="F29" s="74">
        <v>164542</v>
      </c>
      <c r="G29" s="78"/>
      <c r="H29" s="74">
        <v>266676.09999999998</v>
      </c>
    </row>
    <row r="30" spans="1:8">
      <c r="A30" s="76"/>
      <c r="B30" s="75"/>
      <c r="C30" s="92" t="s">
        <v>370</v>
      </c>
      <c r="D30" s="74">
        <v>30607.88</v>
      </c>
      <c r="E30" s="74">
        <v>71526.22</v>
      </c>
      <c r="F30" s="74">
        <v>164542</v>
      </c>
      <c r="G30" s="78"/>
      <c r="H30" s="74">
        <v>266676.09999999998</v>
      </c>
    </row>
    <row r="31" spans="1:8">
      <c r="A31" s="223" t="s">
        <v>257</v>
      </c>
      <c r="B31" s="224"/>
      <c r="C31" s="225"/>
      <c r="D31" s="225"/>
      <c r="E31" s="225"/>
      <c r="F31" s="225"/>
      <c r="G31" s="225"/>
      <c r="H31" s="225"/>
    </row>
    <row r="32" spans="1:8">
      <c r="A32" s="77">
        <v>3</v>
      </c>
      <c r="B32" s="91" t="s">
        <v>256</v>
      </c>
      <c r="C32" s="92" t="s">
        <v>255</v>
      </c>
      <c r="D32" s="78"/>
      <c r="E32" s="78"/>
      <c r="F32" s="78"/>
      <c r="G32" s="74">
        <v>3048.08</v>
      </c>
      <c r="H32" s="74">
        <v>3048.08</v>
      </c>
    </row>
    <row r="33" spans="1:8">
      <c r="A33" s="77">
        <v>4</v>
      </c>
      <c r="B33" s="91" t="s">
        <v>254</v>
      </c>
      <c r="C33" s="92" t="s">
        <v>253</v>
      </c>
      <c r="D33" s="78"/>
      <c r="E33" s="78"/>
      <c r="F33" s="78"/>
      <c r="G33" s="74">
        <v>12091.1</v>
      </c>
      <c r="H33" s="74">
        <v>12091.1</v>
      </c>
    </row>
    <row r="34" spans="1:8" ht="25.5">
      <c r="A34" s="77">
        <v>5</v>
      </c>
      <c r="B34" s="91" t="s">
        <v>369</v>
      </c>
      <c r="C34" s="92" t="s">
        <v>368</v>
      </c>
      <c r="D34" s="74">
        <v>639.70000000000005</v>
      </c>
      <c r="E34" s="74">
        <v>1494.9</v>
      </c>
      <c r="F34" s="78"/>
      <c r="G34" s="78"/>
      <c r="H34" s="74">
        <v>2134.6</v>
      </c>
    </row>
    <row r="35" spans="1:8">
      <c r="A35" s="76"/>
      <c r="B35" s="75"/>
      <c r="C35" s="92" t="s">
        <v>252</v>
      </c>
      <c r="D35" s="74">
        <v>639.70000000000005</v>
      </c>
      <c r="E35" s="74">
        <v>1494.9</v>
      </c>
      <c r="F35" s="78"/>
      <c r="G35" s="74">
        <v>15139.18</v>
      </c>
      <c r="H35" s="74">
        <v>17273.78</v>
      </c>
    </row>
    <row r="36" spans="1:8">
      <c r="A36" s="76"/>
      <c r="B36" s="75"/>
      <c r="C36" s="92" t="s">
        <v>251</v>
      </c>
      <c r="D36" s="74">
        <v>31247.58</v>
      </c>
      <c r="E36" s="74">
        <v>73021.119999999995</v>
      </c>
      <c r="F36" s="74">
        <v>164542</v>
      </c>
      <c r="G36" s="74">
        <v>15139.18</v>
      </c>
      <c r="H36" s="74">
        <v>283949.88</v>
      </c>
    </row>
    <row r="37" spans="1:8">
      <c r="A37" s="223" t="s">
        <v>367</v>
      </c>
      <c r="B37" s="224"/>
      <c r="C37" s="225"/>
      <c r="D37" s="225"/>
      <c r="E37" s="225"/>
      <c r="F37" s="225"/>
      <c r="G37" s="225"/>
      <c r="H37" s="225"/>
    </row>
    <row r="38" spans="1:8" ht="25.5">
      <c r="A38" s="77">
        <v>6</v>
      </c>
      <c r="B38" s="91" t="s">
        <v>366</v>
      </c>
      <c r="C38" s="92" t="s">
        <v>365</v>
      </c>
      <c r="D38" s="78"/>
      <c r="E38" s="78"/>
      <c r="F38" s="78"/>
      <c r="G38" s="74">
        <v>3691.35</v>
      </c>
      <c r="H38" s="74">
        <v>3691.35</v>
      </c>
    </row>
    <row r="39" spans="1:8">
      <c r="A39" s="76"/>
      <c r="B39" s="75"/>
      <c r="C39" s="92" t="s">
        <v>364</v>
      </c>
      <c r="D39" s="78"/>
      <c r="E39" s="78"/>
      <c r="F39" s="78"/>
      <c r="G39" s="74">
        <v>3691.35</v>
      </c>
      <c r="H39" s="74">
        <v>3691.35</v>
      </c>
    </row>
    <row r="40" spans="1:8">
      <c r="A40" s="76"/>
      <c r="B40" s="75"/>
      <c r="C40" s="92" t="s">
        <v>363</v>
      </c>
      <c r="D40" s="74">
        <v>31247.58</v>
      </c>
      <c r="E40" s="74">
        <v>73021.119999999995</v>
      </c>
      <c r="F40" s="74">
        <v>164542</v>
      </c>
      <c r="G40" s="74">
        <v>18830.53</v>
      </c>
      <c r="H40" s="74">
        <v>287641.23</v>
      </c>
    </row>
    <row r="41" spans="1:8">
      <c r="A41" s="223" t="s">
        <v>250</v>
      </c>
      <c r="B41" s="224"/>
      <c r="C41" s="225"/>
      <c r="D41" s="225"/>
      <c r="E41" s="225"/>
      <c r="F41" s="225"/>
      <c r="G41" s="225"/>
      <c r="H41" s="225"/>
    </row>
    <row r="42" spans="1:8">
      <c r="A42" s="77">
        <v>7</v>
      </c>
      <c r="B42" s="91" t="s">
        <v>362</v>
      </c>
      <c r="C42" s="92" t="s">
        <v>361</v>
      </c>
      <c r="D42" s="78"/>
      <c r="E42" s="78"/>
      <c r="F42" s="78"/>
      <c r="G42" s="74">
        <v>16862.55</v>
      </c>
      <c r="H42" s="74">
        <v>16862.55</v>
      </c>
    </row>
    <row r="43" spans="1:8">
      <c r="A43" s="77">
        <v>8</v>
      </c>
      <c r="B43" s="91" t="s">
        <v>360</v>
      </c>
      <c r="C43" s="92" t="s">
        <v>359</v>
      </c>
      <c r="D43" s="78"/>
      <c r="E43" s="78"/>
      <c r="F43" s="78"/>
      <c r="G43" s="74">
        <v>22456.63</v>
      </c>
      <c r="H43" s="74">
        <v>22456.63</v>
      </c>
    </row>
    <row r="44" spans="1:8">
      <c r="A44" s="76"/>
      <c r="B44" s="75"/>
      <c r="C44" s="92" t="s">
        <v>249</v>
      </c>
      <c r="D44" s="78"/>
      <c r="E44" s="78"/>
      <c r="F44" s="78"/>
      <c r="G44" s="74">
        <v>39319.18</v>
      </c>
      <c r="H44" s="74">
        <v>39319.18</v>
      </c>
    </row>
    <row r="45" spans="1:8">
      <c r="A45" s="76"/>
      <c r="B45" s="75"/>
      <c r="C45" s="92" t="s">
        <v>248</v>
      </c>
      <c r="D45" s="74">
        <v>31247.58</v>
      </c>
      <c r="E45" s="74">
        <v>73021.119999999995</v>
      </c>
      <c r="F45" s="74">
        <v>164542</v>
      </c>
      <c r="G45" s="74">
        <v>58149.71</v>
      </c>
      <c r="H45" s="74">
        <v>326960.40999999997</v>
      </c>
    </row>
    <row r="46" spans="1:8">
      <c r="A46" s="223" t="s">
        <v>358</v>
      </c>
      <c r="B46" s="224"/>
      <c r="C46" s="225"/>
      <c r="D46" s="225"/>
      <c r="E46" s="225"/>
      <c r="F46" s="225"/>
      <c r="G46" s="225"/>
      <c r="H46" s="225"/>
    </row>
    <row r="47" spans="1:8" ht="25.5">
      <c r="A47" s="77">
        <v>9</v>
      </c>
      <c r="B47" s="91" t="s">
        <v>357</v>
      </c>
      <c r="C47" s="92" t="s">
        <v>356</v>
      </c>
      <c r="D47" s="74">
        <v>937.43</v>
      </c>
      <c r="E47" s="74">
        <v>2190.63</v>
      </c>
      <c r="F47" s="74">
        <v>4936.26</v>
      </c>
      <c r="G47" s="74">
        <v>1744.49</v>
      </c>
      <c r="H47" s="74">
        <v>9808.81</v>
      </c>
    </row>
    <row r="48" spans="1:8">
      <c r="A48" s="76"/>
      <c r="B48" s="75"/>
      <c r="C48" s="92" t="s">
        <v>355</v>
      </c>
      <c r="D48" s="74">
        <v>937.43</v>
      </c>
      <c r="E48" s="74">
        <v>2190.63</v>
      </c>
      <c r="F48" s="74">
        <v>4936.26</v>
      </c>
      <c r="G48" s="74">
        <v>1744.49</v>
      </c>
      <c r="H48" s="74">
        <v>9808.81</v>
      </c>
    </row>
    <row r="49" spans="1:8">
      <c r="A49" s="223" t="s">
        <v>354</v>
      </c>
      <c r="B49" s="224"/>
      <c r="C49" s="225"/>
      <c r="D49" s="225"/>
      <c r="E49" s="225"/>
      <c r="F49" s="225"/>
      <c r="G49" s="225"/>
      <c r="H49" s="225"/>
    </row>
    <row r="50" spans="1:8">
      <c r="A50" s="76"/>
      <c r="B50" s="75"/>
      <c r="C50" s="92" t="s">
        <v>353</v>
      </c>
      <c r="D50" s="78"/>
      <c r="E50" s="78"/>
      <c r="F50" s="78"/>
      <c r="G50" s="78"/>
      <c r="H50" s="78"/>
    </row>
    <row r="51" spans="1:8">
      <c r="A51" s="76"/>
      <c r="B51" s="75"/>
      <c r="C51" s="92" t="s">
        <v>352</v>
      </c>
      <c r="D51" s="74">
        <v>32185.01</v>
      </c>
      <c r="E51" s="74">
        <v>75211.75</v>
      </c>
      <c r="F51" s="74">
        <v>169478.26</v>
      </c>
      <c r="G51" s="74">
        <v>59894.2</v>
      </c>
      <c r="H51" s="74">
        <v>336769.22</v>
      </c>
    </row>
    <row r="52" spans="1:8">
      <c r="A52" s="223" t="s">
        <v>247</v>
      </c>
      <c r="B52" s="224"/>
      <c r="C52" s="225"/>
      <c r="D52" s="225"/>
      <c r="E52" s="225"/>
      <c r="F52" s="225"/>
      <c r="G52" s="225"/>
      <c r="H52" s="225"/>
    </row>
    <row r="53" spans="1:8" ht="25.5">
      <c r="A53" s="77">
        <v>10</v>
      </c>
      <c r="B53" s="91" t="s">
        <v>246</v>
      </c>
      <c r="C53" s="92" t="s">
        <v>245</v>
      </c>
      <c r="D53" s="74">
        <v>5793.3</v>
      </c>
      <c r="E53" s="74">
        <v>13538.12</v>
      </c>
      <c r="F53" s="74">
        <v>30506.09</v>
      </c>
      <c r="G53" s="74">
        <v>10780.96</v>
      </c>
      <c r="H53" s="74">
        <v>60618.47</v>
      </c>
    </row>
    <row r="54" spans="1:8">
      <c r="A54" s="76"/>
      <c r="B54" s="75"/>
      <c r="C54" s="92" t="s">
        <v>244</v>
      </c>
      <c r="D54" s="74">
        <v>5793.3</v>
      </c>
      <c r="E54" s="74">
        <v>13538.12</v>
      </c>
      <c r="F54" s="74">
        <v>30506.09</v>
      </c>
      <c r="G54" s="74">
        <v>10780.96</v>
      </c>
      <c r="H54" s="74">
        <v>60618.47</v>
      </c>
    </row>
    <row r="55" spans="1:8">
      <c r="A55" s="76"/>
      <c r="B55" s="75"/>
      <c r="C55" s="92" t="s">
        <v>243</v>
      </c>
      <c r="D55" s="74">
        <v>37978.31</v>
      </c>
      <c r="E55" s="74">
        <v>88749.87</v>
      </c>
      <c r="F55" s="74">
        <v>199984.35</v>
      </c>
      <c r="G55" s="74">
        <v>70675.16</v>
      </c>
      <c r="H55" s="74">
        <v>397387.69</v>
      </c>
    </row>
  </sheetData>
  <mergeCells count="16">
    <mergeCell ref="H21:H24"/>
    <mergeCell ref="A21:A24"/>
    <mergeCell ref="B21:B24"/>
    <mergeCell ref="C21:C24"/>
    <mergeCell ref="D22:D24"/>
    <mergeCell ref="D21:G21"/>
    <mergeCell ref="E22:E24"/>
    <mergeCell ref="F22:F24"/>
    <mergeCell ref="G22:G24"/>
    <mergeCell ref="A52:H52"/>
    <mergeCell ref="A26:H26"/>
    <mergeCell ref="A31:H31"/>
    <mergeCell ref="A37:H37"/>
    <mergeCell ref="A41:H41"/>
    <mergeCell ref="A46:H46"/>
    <mergeCell ref="A49:H49"/>
  </mergeCells>
  <pageMargins left="0.78740157480314965" right="0.39370078740157483" top="0.43307086614173229" bottom="0.47244094488188981" header="0.23622047244094491" footer="0.2362204724409449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P105"/>
  <sheetViews>
    <sheetView showGridLines="0" view="pageBreakPreview" topLeftCell="A6" zoomScale="75" zoomScaleNormal="100" zoomScaleSheetLayoutView="75" workbookViewId="0">
      <selection activeCell="C27" sqref="C27"/>
    </sheetView>
  </sheetViews>
  <sheetFormatPr defaultRowHeight="12.75" outlineLevelRow="2"/>
  <cols>
    <col min="1" max="1" width="3.42578125" style="10" customWidth="1"/>
    <col min="2" max="2" width="10.140625" style="2" customWidth="1"/>
    <col min="3" max="3" width="34.28515625" style="3" customWidth="1"/>
    <col min="4" max="4" width="8" style="4" customWidth="1"/>
    <col min="5" max="5" width="14.7109375" style="5" customWidth="1"/>
    <col min="6" max="8" width="7.7109375" style="6" customWidth="1"/>
    <col min="9" max="9" width="9.85546875" style="6" customWidth="1"/>
    <col min="10" max="15" width="7.7109375" style="6" customWidth="1"/>
    <col min="16" max="16384" width="9.140625" style="7"/>
  </cols>
  <sheetData>
    <row r="1" spans="1:16" hidden="1" outlineLevel="2">
      <c r="A1" s="1" t="s">
        <v>17</v>
      </c>
      <c r="M1" s="1" t="s">
        <v>18</v>
      </c>
    </row>
    <row r="2" spans="1:16" hidden="1" outlineLevel="1">
      <c r="A2" s="8"/>
      <c r="M2" s="8"/>
    </row>
    <row r="3" spans="1:16" hidden="1" outlineLevel="1">
      <c r="A3" s="8"/>
      <c r="M3" s="8"/>
    </row>
    <row r="4" spans="1:16" hidden="1" outlineLevel="1">
      <c r="A4" s="8" t="s">
        <v>22</v>
      </c>
      <c r="M4" s="8" t="s">
        <v>22</v>
      </c>
    </row>
    <row r="5" spans="1:16" hidden="1" outlineLevel="1">
      <c r="A5" s="9" t="s">
        <v>24</v>
      </c>
      <c r="M5" s="9" t="s">
        <v>23</v>
      </c>
    </row>
    <row r="6" spans="1:16" ht="14.25" collapsed="1">
      <c r="B6" s="11"/>
      <c r="C6" s="6"/>
      <c r="D6" s="5"/>
      <c r="E6" s="12" t="s">
        <v>98</v>
      </c>
      <c r="G6" s="13"/>
      <c r="H6" s="13"/>
      <c r="I6" s="13"/>
      <c r="J6" s="13"/>
      <c r="K6" s="14"/>
    </row>
    <row r="7" spans="1:16" ht="14.25">
      <c r="B7" s="11"/>
      <c r="C7" s="15"/>
      <c r="D7" s="16"/>
      <c r="E7" s="17" t="s">
        <v>0</v>
      </c>
      <c r="F7" s="18"/>
    </row>
    <row r="8" spans="1:16">
      <c r="B8" s="19"/>
      <c r="C8" s="6"/>
      <c r="D8" s="5"/>
      <c r="E8" s="6"/>
    </row>
    <row r="9" spans="1:16" ht="15.75">
      <c r="B9" s="19"/>
      <c r="C9" s="6"/>
      <c r="D9" s="5"/>
      <c r="E9" s="20" t="s">
        <v>99</v>
      </c>
      <c r="F9" s="21"/>
    </row>
    <row r="10" spans="1:16" ht="14.25">
      <c r="B10" s="19"/>
      <c r="C10" s="6"/>
      <c r="D10" s="5"/>
      <c r="E10" s="12" t="s">
        <v>1</v>
      </c>
      <c r="F10" s="5"/>
    </row>
    <row r="11" spans="1:16">
      <c r="B11" s="22"/>
      <c r="C11" s="23"/>
      <c r="D11" s="24"/>
      <c r="E11" s="6"/>
    </row>
    <row r="12" spans="1:16" ht="14.25">
      <c r="B12" s="25" t="s">
        <v>2</v>
      </c>
      <c r="C12" s="26" t="s">
        <v>100</v>
      </c>
      <c r="D12" s="5"/>
      <c r="E12" s="6"/>
      <c r="H12" s="13"/>
      <c r="I12" s="13"/>
      <c r="J12" s="13"/>
      <c r="K12" s="14"/>
    </row>
    <row r="13" spans="1:16">
      <c r="B13" s="22"/>
      <c r="C13" s="27"/>
      <c r="D13" s="28"/>
      <c r="E13" s="15"/>
      <c r="F13" s="15"/>
      <c r="G13" s="15"/>
      <c r="H13" s="14"/>
      <c r="I13" s="14"/>
      <c r="K13" s="14"/>
    </row>
    <row r="14" spans="1:16">
      <c r="A14" s="29"/>
      <c r="B14" s="22"/>
      <c r="C14" s="23"/>
      <c r="D14" s="24"/>
      <c r="E14" s="6"/>
    </row>
    <row r="15" spans="1:16" ht="14.25">
      <c r="B15" s="22"/>
      <c r="C15" s="30" t="s">
        <v>101</v>
      </c>
      <c r="D15" s="31"/>
      <c r="E15" s="6"/>
      <c r="G15" s="30"/>
      <c r="H15" s="30"/>
      <c r="I15" s="30"/>
      <c r="P15" s="32"/>
    </row>
    <row r="16" spans="1:16" s="35" customFormat="1" ht="14.25">
      <c r="A16" s="12"/>
      <c r="B16" s="33"/>
      <c r="C16" s="30" t="s">
        <v>112</v>
      </c>
      <c r="D16" s="31"/>
      <c r="E16" s="34"/>
      <c r="F16" s="251" t="s">
        <v>102</v>
      </c>
      <c r="G16" s="252"/>
      <c r="H16" s="30" t="s">
        <v>103</v>
      </c>
      <c r="I16" s="30"/>
      <c r="J16" s="32"/>
      <c r="K16" s="32"/>
      <c r="L16" s="32"/>
      <c r="M16" s="32"/>
      <c r="N16" s="32"/>
      <c r="O16" s="32"/>
    </row>
    <row r="17" spans="1:15" s="35" customFormat="1" ht="14.25" outlineLevel="1">
      <c r="A17" s="12"/>
      <c r="B17" s="33"/>
      <c r="C17" s="30" t="s">
        <v>115</v>
      </c>
      <c r="D17" s="31"/>
      <c r="E17" s="34"/>
      <c r="F17" s="251" t="s">
        <v>116</v>
      </c>
      <c r="G17" s="252"/>
      <c r="H17" s="30" t="s">
        <v>103</v>
      </c>
      <c r="I17" s="30"/>
      <c r="J17" s="32"/>
      <c r="K17" s="32"/>
      <c r="L17" s="32"/>
      <c r="M17" s="32"/>
      <c r="N17" s="32"/>
      <c r="O17" s="32"/>
    </row>
    <row r="18" spans="1:15" s="35" customFormat="1" ht="14.25" outlineLevel="1">
      <c r="A18" s="12"/>
      <c r="B18" s="33"/>
      <c r="C18" s="30" t="s">
        <v>113</v>
      </c>
      <c r="D18" s="31"/>
      <c r="E18" s="34"/>
      <c r="F18" s="251" t="s">
        <v>114</v>
      </c>
      <c r="G18" s="252"/>
      <c r="H18" s="30" t="s">
        <v>103</v>
      </c>
      <c r="I18" s="30"/>
      <c r="J18" s="32"/>
      <c r="K18" s="32"/>
      <c r="L18" s="32"/>
      <c r="M18" s="32"/>
      <c r="N18" s="32"/>
      <c r="O18" s="32"/>
    </row>
    <row r="19" spans="1:15" s="35" customFormat="1" ht="14.25">
      <c r="A19" s="12"/>
      <c r="B19" s="33"/>
      <c r="C19" s="30" t="s">
        <v>108</v>
      </c>
      <c r="D19" s="31"/>
      <c r="E19" s="34"/>
      <c r="F19" s="251" t="s">
        <v>104</v>
      </c>
      <c r="G19" s="252"/>
      <c r="H19" s="30" t="s">
        <v>103</v>
      </c>
      <c r="I19" s="30"/>
      <c r="J19" s="32"/>
      <c r="K19" s="32"/>
      <c r="L19" s="32"/>
      <c r="M19" s="32"/>
      <c r="N19" s="32"/>
      <c r="O19" s="32"/>
    </row>
    <row r="20" spans="1:15" s="35" customFormat="1" ht="14.25" outlineLevel="1">
      <c r="A20" s="12"/>
      <c r="B20" s="33"/>
      <c r="C20" s="30" t="s">
        <v>109</v>
      </c>
      <c r="D20" s="31"/>
      <c r="E20" s="34"/>
      <c r="F20" s="251" t="s">
        <v>110</v>
      </c>
      <c r="G20" s="252"/>
      <c r="H20" s="30" t="s">
        <v>111</v>
      </c>
      <c r="I20" s="30"/>
      <c r="J20" s="32"/>
      <c r="K20" s="32"/>
      <c r="L20" s="32"/>
      <c r="M20" s="32"/>
      <c r="N20" s="32"/>
      <c r="O20" s="32"/>
    </row>
    <row r="21" spans="1:15" ht="14.25">
      <c r="B21" s="22"/>
      <c r="C21" s="44" t="s">
        <v>117</v>
      </c>
      <c r="D21" s="31"/>
      <c r="E21" s="6"/>
    </row>
    <row r="22" spans="1:15">
      <c r="B22" s="22"/>
      <c r="C22" s="5"/>
      <c r="D22" s="5"/>
      <c r="E22" s="6"/>
    </row>
    <row r="24" spans="1:15" ht="48" customHeight="1">
      <c r="A24" s="229" t="s">
        <v>3</v>
      </c>
      <c r="B24" s="230" t="s">
        <v>6</v>
      </c>
      <c r="C24" s="229" t="s">
        <v>15</v>
      </c>
      <c r="D24" s="229" t="s">
        <v>14</v>
      </c>
      <c r="E24" s="229" t="s">
        <v>4</v>
      </c>
      <c r="F24" s="229" t="s">
        <v>19</v>
      </c>
      <c r="G24" s="229"/>
      <c r="H24" s="226"/>
      <c r="I24" s="229" t="s">
        <v>21</v>
      </c>
      <c r="J24" s="229" t="s">
        <v>20</v>
      </c>
      <c r="K24" s="229"/>
      <c r="L24" s="229"/>
      <c r="M24" s="226"/>
      <c r="N24" s="229" t="s">
        <v>12</v>
      </c>
      <c r="O24" s="229"/>
    </row>
    <row r="25" spans="1:15" ht="28.5" customHeight="1">
      <c r="A25" s="229"/>
      <c r="B25" s="230"/>
      <c r="C25" s="226"/>
      <c r="D25" s="226"/>
      <c r="E25" s="229"/>
      <c r="F25" s="36" t="s">
        <v>5</v>
      </c>
      <c r="G25" s="36" t="s">
        <v>9</v>
      </c>
      <c r="H25" s="229" t="s">
        <v>16</v>
      </c>
      <c r="I25" s="231"/>
      <c r="J25" s="229" t="s">
        <v>5</v>
      </c>
      <c r="K25" s="229" t="s">
        <v>7</v>
      </c>
      <c r="L25" s="36" t="s">
        <v>9</v>
      </c>
      <c r="M25" s="229" t="s">
        <v>16</v>
      </c>
      <c r="N25" s="229" t="s">
        <v>13</v>
      </c>
      <c r="O25" s="229"/>
    </row>
    <row r="26" spans="1:15" ht="36">
      <c r="A26" s="229"/>
      <c r="B26" s="230"/>
      <c r="C26" s="226"/>
      <c r="D26" s="226"/>
      <c r="E26" s="229"/>
      <c r="F26" s="36" t="s">
        <v>8</v>
      </c>
      <c r="G26" s="36" t="s">
        <v>7</v>
      </c>
      <c r="H26" s="226"/>
      <c r="I26" s="231"/>
      <c r="J26" s="229"/>
      <c r="K26" s="226"/>
      <c r="L26" s="36" t="s">
        <v>7</v>
      </c>
      <c r="M26" s="226"/>
      <c r="N26" s="36" t="s">
        <v>10</v>
      </c>
      <c r="O26" s="36" t="s">
        <v>11</v>
      </c>
    </row>
    <row r="27" spans="1:15">
      <c r="A27" s="37">
        <v>1</v>
      </c>
      <c r="B27" s="38">
        <v>2</v>
      </c>
      <c r="C27" s="36">
        <v>3</v>
      </c>
      <c r="D27" s="36">
        <v>4</v>
      </c>
      <c r="E27" s="37">
        <v>5</v>
      </c>
      <c r="F27" s="39">
        <v>6</v>
      </c>
      <c r="G27" s="39">
        <v>7</v>
      </c>
      <c r="H27" s="39">
        <v>8</v>
      </c>
      <c r="I27" s="39">
        <v>9</v>
      </c>
      <c r="J27" s="39">
        <v>10</v>
      </c>
      <c r="K27" s="39">
        <v>11</v>
      </c>
      <c r="L27" s="39">
        <v>12</v>
      </c>
      <c r="M27" s="39">
        <v>13</v>
      </c>
      <c r="N27" s="39">
        <v>14</v>
      </c>
      <c r="O27" s="39">
        <v>15</v>
      </c>
    </row>
    <row r="28" spans="1:15" ht="19.149999999999999" customHeight="1">
      <c r="A28" s="223" t="s">
        <v>25</v>
      </c>
      <c r="B28" s="232"/>
      <c r="C28" s="232"/>
      <c r="D28" s="232"/>
      <c r="E28" s="232"/>
      <c r="F28" s="232"/>
      <c r="G28" s="232"/>
      <c r="H28" s="232"/>
      <c r="I28" s="232"/>
      <c r="J28" s="232"/>
      <c r="K28" s="232"/>
      <c r="L28" s="232"/>
      <c r="M28" s="232"/>
      <c r="N28" s="232"/>
      <c r="O28" s="232"/>
    </row>
    <row r="29" spans="1:15" ht="36">
      <c r="A29" s="233">
        <v>1</v>
      </c>
      <c r="B29" s="234" t="s">
        <v>26</v>
      </c>
      <c r="C29" s="45" t="s">
        <v>27</v>
      </c>
      <c r="D29" s="233" t="s">
        <v>28</v>
      </c>
      <c r="E29" s="236">
        <v>1</v>
      </c>
      <c r="F29" s="46">
        <v>252.7</v>
      </c>
      <c r="G29" s="46">
        <v>155.78</v>
      </c>
      <c r="H29" s="237">
        <v>54.83</v>
      </c>
      <c r="I29" s="238" t="s">
        <v>30</v>
      </c>
      <c r="J29" s="237">
        <v>282.38</v>
      </c>
      <c r="K29" s="237">
        <v>48.4</v>
      </c>
      <c r="L29" s="46">
        <v>179.15</v>
      </c>
      <c r="M29" s="237">
        <v>54.83</v>
      </c>
      <c r="N29" s="46">
        <v>4.75</v>
      </c>
      <c r="O29" s="46">
        <v>5.46</v>
      </c>
    </row>
    <row r="30" spans="1:15" ht="168">
      <c r="A30" s="233"/>
      <c r="B30" s="235"/>
      <c r="C30" s="47" t="s">
        <v>29</v>
      </c>
      <c r="D30" s="233"/>
      <c r="E30" s="236"/>
      <c r="F30" s="46">
        <v>42.09</v>
      </c>
      <c r="G30" s="46">
        <v>11.31</v>
      </c>
      <c r="H30" s="237"/>
      <c r="I30" s="232"/>
      <c r="J30" s="237"/>
      <c r="K30" s="237"/>
      <c r="L30" s="46">
        <v>13.01</v>
      </c>
      <c r="M30" s="237"/>
      <c r="N30" s="46">
        <v>0.98</v>
      </c>
      <c r="O30" s="46">
        <v>1.1299999999999999</v>
      </c>
    </row>
    <row r="31" spans="1:15" ht="36">
      <c r="A31" s="233">
        <v>2</v>
      </c>
      <c r="B31" s="234" t="s">
        <v>31</v>
      </c>
      <c r="C31" s="45" t="s">
        <v>32</v>
      </c>
      <c r="D31" s="233" t="s">
        <v>28</v>
      </c>
      <c r="E31" s="236">
        <v>1</v>
      </c>
      <c r="F31" s="46">
        <v>49.34</v>
      </c>
      <c r="G31" s="46">
        <v>45.75</v>
      </c>
      <c r="H31" s="237"/>
      <c r="I31" s="238" t="s">
        <v>34</v>
      </c>
      <c r="J31" s="237">
        <v>56.74</v>
      </c>
      <c r="K31" s="237">
        <v>4.13</v>
      </c>
      <c r="L31" s="46">
        <v>52.61</v>
      </c>
      <c r="M31" s="237"/>
      <c r="N31" s="46">
        <v>0.44</v>
      </c>
      <c r="O31" s="46">
        <v>0.51</v>
      </c>
    </row>
    <row r="32" spans="1:15" ht="84">
      <c r="A32" s="233"/>
      <c r="B32" s="235"/>
      <c r="C32" s="47" t="s">
        <v>33</v>
      </c>
      <c r="D32" s="233"/>
      <c r="E32" s="236"/>
      <c r="F32" s="46">
        <v>3.59</v>
      </c>
      <c r="G32" s="46">
        <v>6.48</v>
      </c>
      <c r="H32" s="237"/>
      <c r="I32" s="232"/>
      <c r="J32" s="237"/>
      <c r="K32" s="237"/>
      <c r="L32" s="46">
        <v>7.45</v>
      </c>
      <c r="M32" s="237"/>
      <c r="N32" s="46">
        <v>0.48</v>
      </c>
      <c r="O32" s="46">
        <v>0.55000000000000004</v>
      </c>
    </row>
    <row r="33" spans="1:15" ht="48">
      <c r="A33" s="233">
        <v>3</v>
      </c>
      <c r="B33" s="234" t="s">
        <v>35</v>
      </c>
      <c r="C33" s="45" t="s">
        <v>36</v>
      </c>
      <c r="D33" s="233" t="s">
        <v>28</v>
      </c>
      <c r="E33" s="236">
        <v>1</v>
      </c>
      <c r="F33" s="46">
        <v>13.05</v>
      </c>
      <c r="G33" s="46">
        <v>11.01</v>
      </c>
      <c r="H33" s="237"/>
      <c r="I33" s="238" t="s">
        <v>38</v>
      </c>
      <c r="J33" s="237">
        <v>15.01</v>
      </c>
      <c r="K33" s="237">
        <v>2.35</v>
      </c>
      <c r="L33" s="46">
        <v>12.66</v>
      </c>
      <c r="M33" s="237"/>
      <c r="N33" s="46">
        <v>0.25</v>
      </c>
      <c r="O33" s="46">
        <v>0.28999999999999998</v>
      </c>
    </row>
    <row r="34" spans="1:15" ht="84">
      <c r="A34" s="233"/>
      <c r="B34" s="235"/>
      <c r="C34" s="47" t="s">
        <v>37</v>
      </c>
      <c r="D34" s="233"/>
      <c r="E34" s="236"/>
      <c r="F34" s="46">
        <v>2.04</v>
      </c>
      <c r="G34" s="46">
        <v>1.89</v>
      </c>
      <c r="H34" s="237"/>
      <c r="I34" s="232"/>
      <c r="J34" s="237"/>
      <c r="K34" s="237"/>
      <c r="L34" s="46">
        <v>2.17</v>
      </c>
      <c r="M34" s="237"/>
      <c r="N34" s="46">
        <v>0.14000000000000001</v>
      </c>
      <c r="O34" s="46">
        <v>0.16</v>
      </c>
    </row>
    <row r="35" spans="1:15" ht="24">
      <c r="A35" s="233">
        <v>4</v>
      </c>
      <c r="B35" s="234" t="s">
        <v>39</v>
      </c>
      <c r="C35" s="45" t="s">
        <v>40</v>
      </c>
      <c r="D35" s="233" t="s">
        <v>41</v>
      </c>
      <c r="E35" s="236">
        <v>0.14399999999999999</v>
      </c>
      <c r="F35" s="46">
        <v>2532.98</v>
      </c>
      <c r="G35" s="46">
        <v>2360.25</v>
      </c>
      <c r="H35" s="237"/>
      <c r="I35" s="238" t="s">
        <v>43</v>
      </c>
      <c r="J35" s="237">
        <v>419.46</v>
      </c>
      <c r="K35" s="237">
        <v>28.6</v>
      </c>
      <c r="L35" s="46">
        <v>390.86</v>
      </c>
      <c r="M35" s="237"/>
      <c r="N35" s="46">
        <v>17.96</v>
      </c>
      <c r="O35" s="46">
        <v>2.98</v>
      </c>
    </row>
    <row r="36" spans="1:15" ht="168">
      <c r="A36" s="233"/>
      <c r="B36" s="235"/>
      <c r="C36" s="47" t="s">
        <v>42</v>
      </c>
      <c r="D36" s="233"/>
      <c r="E36" s="236"/>
      <c r="F36" s="46">
        <v>172.73</v>
      </c>
      <c r="G36" s="46">
        <v>216.68</v>
      </c>
      <c r="H36" s="237"/>
      <c r="I36" s="232"/>
      <c r="J36" s="237"/>
      <c r="K36" s="237"/>
      <c r="L36" s="46">
        <v>35.880000000000003</v>
      </c>
      <c r="M36" s="237"/>
      <c r="N36" s="46">
        <v>16.440000000000001</v>
      </c>
      <c r="O36" s="46">
        <v>2.73</v>
      </c>
    </row>
    <row r="37" spans="1:15">
      <c r="A37" s="239" t="s">
        <v>44</v>
      </c>
      <c r="B37" s="232"/>
      <c r="C37" s="232"/>
      <c r="D37" s="232"/>
      <c r="E37" s="232"/>
      <c r="F37" s="232"/>
      <c r="G37" s="232"/>
      <c r="H37" s="232"/>
      <c r="I37" s="232"/>
      <c r="J37" s="48">
        <v>6577.82</v>
      </c>
      <c r="K37" s="46"/>
      <c r="L37" s="46"/>
      <c r="M37" s="46"/>
      <c r="N37" s="46"/>
      <c r="O37" s="48">
        <v>9.24</v>
      </c>
    </row>
    <row r="38" spans="1:15">
      <c r="A38" s="232"/>
      <c r="B38" s="232"/>
      <c r="C38" s="232"/>
      <c r="D38" s="232"/>
      <c r="E38" s="232"/>
      <c r="F38" s="232"/>
      <c r="G38" s="232"/>
      <c r="H38" s="232"/>
      <c r="I38" s="232"/>
      <c r="J38" s="46"/>
      <c r="K38" s="46"/>
      <c r="L38" s="46"/>
      <c r="M38" s="46"/>
      <c r="N38" s="46"/>
      <c r="O38" s="48">
        <v>4.57</v>
      </c>
    </row>
    <row r="39" spans="1:15" ht="19.149999999999999" customHeight="1">
      <c r="A39" s="223" t="s">
        <v>45</v>
      </c>
      <c r="B39" s="232"/>
      <c r="C39" s="232"/>
      <c r="D39" s="232"/>
      <c r="E39" s="232"/>
      <c r="F39" s="232"/>
      <c r="G39" s="232"/>
      <c r="H39" s="232"/>
      <c r="I39" s="232"/>
      <c r="J39" s="232"/>
      <c r="K39" s="232"/>
      <c r="L39" s="232"/>
      <c r="M39" s="232"/>
      <c r="N39" s="232"/>
      <c r="O39" s="232"/>
    </row>
    <row r="40" spans="1:15" ht="36">
      <c r="A40" s="233">
        <v>5</v>
      </c>
      <c r="B40" s="234" t="s">
        <v>46</v>
      </c>
      <c r="C40" s="45" t="s">
        <v>47</v>
      </c>
      <c r="D40" s="233" t="s">
        <v>48</v>
      </c>
      <c r="E40" s="236" t="s">
        <v>50</v>
      </c>
      <c r="F40" s="46">
        <v>13.85</v>
      </c>
      <c r="G40" s="46">
        <v>10.64</v>
      </c>
      <c r="H40" s="237"/>
      <c r="I40" s="238" t="s">
        <v>51</v>
      </c>
      <c r="J40" s="237">
        <v>15.58</v>
      </c>
      <c r="K40" s="237">
        <v>3.61</v>
      </c>
      <c r="L40" s="46">
        <v>11.97</v>
      </c>
      <c r="M40" s="237"/>
      <c r="N40" s="46">
        <v>0.38</v>
      </c>
      <c r="O40" s="46">
        <v>0.43</v>
      </c>
    </row>
    <row r="41" spans="1:15" ht="48">
      <c r="A41" s="233"/>
      <c r="B41" s="235"/>
      <c r="C41" s="47" t="s">
        <v>49</v>
      </c>
      <c r="D41" s="233"/>
      <c r="E41" s="240"/>
      <c r="F41" s="46">
        <v>3.21</v>
      </c>
      <c r="G41" s="46">
        <v>1.28</v>
      </c>
      <c r="H41" s="237"/>
      <c r="I41" s="232"/>
      <c r="J41" s="237"/>
      <c r="K41" s="237"/>
      <c r="L41" s="46">
        <v>1.44</v>
      </c>
      <c r="M41" s="237"/>
      <c r="N41" s="46">
        <v>0.1</v>
      </c>
      <c r="O41" s="46">
        <v>0.11</v>
      </c>
    </row>
    <row r="42" spans="1:15" ht="96">
      <c r="A42" s="233">
        <v>6</v>
      </c>
      <c r="B42" s="234" t="s">
        <v>52</v>
      </c>
      <c r="C42" s="45" t="s">
        <v>53</v>
      </c>
      <c r="D42" s="233" t="s">
        <v>54</v>
      </c>
      <c r="E42" s="236">
        <v>1.125</v>
      </c>
      <c r="F42" s="46">
        <v>52.43</v>
      </c>
      <c r="G42" s="46">
        <v>52.43</v>
      </c>
      <c r="H42" s="237"/>
      <c r="I42" s="238" t="s">
        <v>56</v>
      </c>
      <c r="J42" s="237">
        <v>58.98</v>
      </c>
      <c r="K42" s="237"/>
      <c r="L42" s="46">
        <v>58.98</v>
      </c>
      <c r="M42" s="237"/>
      <c r="N42" s="46"/>
      <c r="O42" s="46"/>
    </row>
    <row r="43" spans="1:15" ht="24">
      <c r="A43" s="233"/>
      <c r="B43" s="235"/>
      <c r="C43" s="47" t="s">
        <v>55</v>
      </c>
      <c r="D43" s="233"/>
      <c r="E43" s="236"/>
      <c r="F43" s="46"/>
      <c r="G43" s="46"/>
      <c r="H43" s="237"/>
      <c r="I43" s="232"/>
      <c r="J43" s="237"/>
      <c r="K43" s="237"/>
      <c r="L43" s="46"/>
      <c r="M43" s="237"/>
      <c r="N43" s="46"/>
      <c r="O43" s="46"/>
    </row>
    <row r="44" spans="1:15" ht="36">
      <c r="A44" s="233">
        <v>7</v>
      </c>
      <c r="B44" s="234" t="s">
        <v>57</v>
      </c>
      <c r="C44" s="45" t="s">
        <v>58</v>
      </c>
      <c r="D44" s="233" t="s">
        <v>48</v>
      </c>
      <c r="E44" s="236">
        <v>1.125</v>
      </c>
      <c r="F44" s="46">
        <v>13.09</v>
      </c>
      <c r="G44" s="46">
        <v>10.08</v>
      </c>
      <c r="H44" s="237"/>
      <c r="I44" s="238" t="s">
        <v>51</v>
      </c>
      <c r="J44" s="237">
        <v>14.73</v>
      </c>
      <c r="K44" s="237">
        <v>3.39</v>
      </c>
      <c r="L44" s="46">
        <v>11.34</v>
      </c>
      <c r="M44" s="237"/>
      <c r="N44" s="46">
        <v>0.35</v>
      </c>
      <c r="O44" s="46">
        <v>0.39</v>
      </c>
    </row>
    <row r="45" spans="1:15" ht="48">
      <c r="A45" s="233"/>
      <c r="B45" s="235"/>
      <c r="C45" s="47" t="s">
        <v>59</v>
      </c>
      <c r="D45" s="233"/>
      <c r="E45" s="236"/>
      <c r="F45" s="46">
        <v>3.01</v>
      </c>
      <c r="G45" s="46">
        <v>1.22</v>
      </c>
      <c r="H45" s="237"/>
      <c r="I45" s="232"/>
      <c r="J45" s="237"/>
      <c r="K45" s="237"/>
      <c r="L45" s="46">
        <v>1.37</v>
      </c>
      <c r="M45" s="237"/>
      <c r="N45" s="46">
        <v>0.09</v>
      </c>
      <c r="O45" s="46">
        <v>0.1</v>
      </c>
    </row>
    <row r="46" spans="1:15">
      <c r="A46" s="239" t="s">
        <v>60</v>
      </c>
      <c r="B46" s="232"/>
      <c r="C46" s="232"/>
      <c r="D46" s="232"/>
      <c r="E46" s="232"/>
      <c r="F46" s="232"/>
      <c r="G46" s="232"/>
      <c r="H46" s="232"/>
      <c r="I46" s="232"/>
      <c r="J46" s="48">
        <v>806.06</v>
      </c>
      <c r="K46" s="46"/>
      <c r="L46" s="46"/>
      <c r="M46" s="46"/>
      <c r="N46" s="46"/>
      <c r="O46" s="48">
        <v>0.82</v>
      </c>
    </row>
    <row r="47" spans="1:15">
      <c r="A47" s="232"/>
      <c r="B47" s="232"/>
      <c r="C47" s="232"/>
      <c r="D47" s="232"/>
      <c r="E47" s="232"/>
      <c r="F47" s="232"/>
      <c r="G47" s="232"/>
      <c r="H47" s="232"/>
      <c r="I47" s="232"/>
      <c r="J47" s="46"/>
      <c r="K47" s="46"/>
      <c r="L47" s="46"/>
      <c r="M47" s="46"/>
      <c r="N47" s="46"/>
      <c r="O47" s="48">
        <v>0.21</v>
      </c>
    </row>
    <row r="48" spans="1:15" ht="19.149999999999999" customHeight="1">
      <c r="A48" s="223" t="s">
        <v>61</v>
      </c>
      <c r="B48" s="232"/>
      <c r="C48" s="232"/>
      <c r="D48" s="232"/>
      <c r="E48" s="232"/>
      <c r="F48" s="232"/>
      <c r="G48" s="232"/>
      <c r="H48" s="232"/>
      <c r="I48" s="232"/>
      <c r="J48" s="232"/>
      <c r="K48" s="232"/>
      <c r="L48" s="232"/>
      <c r="M48" s="232"/>
      <c r="N48" s="232"/>
      <c r="O48" s="232"/>
    </row>
    <row r="49" spans="1:15" ht="19.149999999999999" customHeight="1">
      <c r="A49" s="241" t="s">
        <v>62</v>
      </c>
      <c r="B49" s="242"/>
      <c r="C49" s="241"/>
      <c r="D49" s="241"/>
      <c r="E49" s="243"/>
      <c r="F49" s="243"/>
      <c r="G49" s="243"/>
      <c r="H49" s="243"/>
      <c r="I49" s="243"/>
      <c r="J49" s="243"/>
      <c r="K49" s="243"/>
      <c r="L49" s="243"/>
      <c r="M49" s="243"/>
      <c r="N49" s="243"/>
      <c r="O49" s="243"/>
    </row>
    <row r="50" spans="1:15">
      <c r="A50" s="245">
        <v>8</v>
      </c>
      <c r="B50" s="234" t="s">
        <v>63</v>
      </c>
      <c r="C50" s="239" t="s">
        <v>64</v>
      </c>
      <c r="D50" s="245" t="s">
        <v>65</v>
      </c>
      <c r="E50" s="246">
        <v>1</v>
      </c>
      <c r="F50" s="49">
        <v>8710.51</v>
      </c>
      <c r="G50" s="46"/>
      <c r="H50" s="247">
        <v>8710.51</v>
      </c>
      <c r="I50" s="237"/>
      <c r="J50" s="247">
        <v>8710.51</v>
      </c>
      <c r="K50" s="247"/>
      <c r="L50" s="49"/>
      <c r="M50" s="247">
        <v>8710.51</v>
      </c>
      <c r="N50" s="46"/>
      <c r="O50" s="49"/>
    </row>
    <row r="51" spans="1:15">
      <c r="A51" s="240"/>
      <c r="B51" s="235"/>
      <c r="C51" s="244"/>
      <c r="D51" s="240"/>
      <c r="E51" s="240"/>
      <c r="F51" s="46"/>
      <c r="G51" s="46"/>
      <c r="H51" s="248"/>
      <c r="I51" s="237"/>
      <c r="J51" s="248"/>
      <c r="K51" s="248"/>
      <c r="L51" s="49"/>
      <c r="M51" s="248"/>
      <c r="N51" s="46"/>
      <c r="O51" s="49"/>
    </row>
    <row r="52" spans="1:15" ht="19.149999999999999" customHeight="1">
      <c r="A52" s="241" t="s">
        <v>66</v>
      </c>
      <c r="B52" s="242"/>
      <c r="C52" s="241"/>
      <c r="D52" s="241"/>
      <c r="E52" s="243"/>
      <c r="F52" s="243"/>
      <c r="G52" s="243"/>
      <c r="H52" s="243"/>
      <c r="I52" s="243"/>
      <c r="J52" s="243"/>
      <c r="K52" s="243"/>
      <c r="L52" s="243"/>
      <c r="M52" s="243"/>
      <c r="N52" s="243"/>
      <c r="O52" s="243"/>
    </row>
    <row r="53" spans="1:15">
      <c r="A53" s="245">
        <v>9</v>
      </c>
      <c r="B53" s="234" t="s">
        <v>63</v>
      </c>
      <c r="C53" s="239" t="s">
        <v>67</v>
      </c>
      <c r="D53" s="245" t="s">
        <v>68</v>
      </c>
      <c r="E53" s="246">
        <v>1.4999999999999999E-2</v>
      </c>
      <c r="F53" s="49">
        <v>55254.239999999998</v>
      </c>
      <c r="G53" s="46"/>
      <c r="H53" s="247">
        <v>55254.239999999998</v>
      </c>
      <c r="I53" s="237"/>
      <c r="J53" s="247">
        <v>828.81</v>
      </c>
      <c r="K53" s="247"/>
      <c r="L53" s="49"/>
      <c r="M53" s="247">
        <v>828.81</v>
      </c>
      <c r="N53" s="46"/>
      <c r="O53" s="49"/>
    </row>
    <row r="54" spans="1:15">
      <c r="A54" s="240"/>
      <c r="B54" s="235"/>
      <c r="C54" s="244"/>
      <c r="D54" s="240"/>
      <c r="E54" s="240"/>
      <c r="F54" s="46"/>
      <c r="G54" s="46"/>
      <c r="H54" s="248"/>
      <c r="I54" s="237"/>
      <c r="J54" s="248"/>
      <c r="K54" s="248"/>
      <c r="L54" s="49"/>
      <c r="M54" s="248"/>
      <c r="N54" s="46"/>
      <c r="O54" s="49"/>
    </row>
    <row r="55" spans="1:15" ht="19.149999999999999" customHeight="1">
      <c r="A55" s="241" t="s">
        <v>69</v>
      </c>
      <c r="B55" s="242"/>
      <c r="C55" s="241"/>
      <c r="D55" s="241"/>
      <c r="E55" s="243"/>
      <c r="F55" s="243"/>
      <c r="G55" s="243"/>
      <c r="H55" s="243"/>
      <c r="I55" s="243"/>
      <c r="J55" s="243"/>
      <c r="K55" s="243"/>
      <c r="L55" s="243"/>
      <c r="M55" s="243"/>
      <c r="N55" s="243"/>
      <c r="O55" s="243"/>
    </row>
    <row r="56" spans="1:15">
      <c r="A56" s="245">
        <v>10</v>
      </c>
      <c r="B56" s="234" t="s">
        <v>63</v>
      </c>
      <c r="C56" s="239" t="s">
        <v>70</v>
      </c>
      <c r="D56" s="245" t="s">
        <v>65</v>
      </c>
      <c r="E56" s="246">
        <v>1</v>
      </c>
      <c r="F56" s="49">
        <v>1045</v>
      </c>
      <c r="G56" s="46"/>
      <c r="H56" s="247">
        <v>1045</v>
      </c>
      <c r="I56" s="237"/>
      <c r="J56" s="247">
        <v>1045</v>
      </c>
      <c r="K56" s="247"/>
      <c r="L56" s="49"/>
      <c r="M56" s="247">
        <v>1045</v>
      </c>
      <c r="N56" s="46"/>
      <c r="O56" s="49"/>
    </row>
    <row r="57" spans="1:15">
      <c r="A57" s="240"/>
      <c r="B57" s="235"/>
      <c r="C57" s="244"/>
      <c r="D57" s="240"/>
      <c r="E57" s="240"/>
      <c r="F57" s="46"/>
      <c r="G57" s="46"/>
      <c r="H57" s="248"/>
      <c r="I57" s="237"/>
      <c r="J57" s="248"/>
      <c r="K57" s="248"/>
      <c r="L57" s="49"/>
      <c r="M57" s="248"/>
      <c r="N57" s="46"/>
      <c r="O57" s="49"/>
    </row>
    <row r="58" spans="1:15">
      <c r="A58" s="245">
        <v>11</v>
      </c>
      <c r="B58" s="234" t="s">
        <v>63</v>
      </c>
      <c r="C58" s="239" t="s">
        <v>71</v>
      </c>
      <c r="D58" s="245" t="s">
        <v>65</v>
      </c>
      <c r="E58" s="246">
        <v>1</v>
      </c>
      <c r="F58" s="49">
        <v>803</v>
      </c>
      <c r="G58" s="46"/>
      <c r="H58" s="247">
        <v>803</v>
      </c>
      <c r="I58" s="237"/>
      <c r="J58" s="247">
        <v>803</v>
      </c>
      <c r="K58" s="247"/>
      <c r="L58" s="49"/>
      <c r="M58" s="247">
        <v>803</v>
      </c>
      <c r="N58" s="46"/>
      <c r="O58" s="49"/>
    </row>
    <row r="59" spans="1:15">
      <c r="A59" s="240"/>
      <c r="B59" s="235"/>
      <c r="C59" s="244"/>
      <c r="D59" s="240"/>
      <c r="E59" s="240"/>
      <c r="F59" s="46"/>
      <c r="G59" s="46"/>
      <c r="H59" s="248"/>
      <c r="I59" s="237"/>
      <c r="J59" s="248"/>
      <c r="K59" s="248"/>
      <c r="L59" s="49"/>
      <c r="M59" s="248"/>
      <c r="N59" s="46"/>
      <c r="O59" s="49"/>
    </row>
    <row r="60" spans="1:15">
      <c r="A60" s="245">
        <v>12</v>
      </c>
      <c r="B60" s="234" t="s">
        <v>63</v>
      </c>
      <c r="C60" s="239" t="s">
        <v>72</v>
      </c>
      <c r="D60" s="245" t="s">
        <v>65</v>
      </c>
      <c r="E60" s="246">
        <v>2</v>
      </c>
      <c r="F60" s="49">
        <v>165</v>
      </c>
      <c r="G60" s="46"/>
      <c r="H60" s="247">
        <v>165</v>
      </c>
      <c r="I60" s="237"/>
      <c r="J60" s="247">
        <v>330</v>
      </c>
      <c r="K60" s="247"/>
      <c r="L60" s="49"/>
      <c r="M60" s="247">
        <v>330</v>
      </c>
      <c r="N60" s="46"/>
      <c r="O60" s="49"/>
    </row>
    <row r="61" spans="1:15">
      <c r="A61" s="240"/>
      <c r="B61" s="235"/>
      <c r="C61" s="244"/>
      <c r="D61" s="240"/>
      <c r="E61" s="240"/>
      <c r="F61" s="46"/>
      <c r="G61" s="46"/>
      <c r="H61" s="248"/>
      <c r="I61" s="237"/>
      <c r="J61" s="248"/>
      <c r="K61" s="248"/>
      <c r="L61" s="49"/>
      <c r="M61" s="248"/>
      <c r="N61" s="46"/>
      <c r="O61" s="49"/>
    </row>
    <row r="62" spans="1:15">
      <c r="A62" s="245">
        <v>13</v>
      </c>
      <c r="B62" s="234" t="s">
        <v>63</v>
      </c>
      <c r="C62" s="239" t="s">
        <v>73</v>
      </c>
      <c r="D62" s="245" t="s">
        <v>65</v>
      </c>
      <c r="E62" s="246">
        <v>2</v>
      </c>
      <c r="F62" s="49">
        <v>81</v>
      </c>
      <c r="G62" s="46"/>
      <c r="H62" s="247">
        <v>81</v>
      </c>
      <c r="I62" s="237"/>
      <c r="J62" s="247">
        <v>162</v>
      </c>
      <c r="K62" s="247"/>
      <c r="L62" s="49"/>
      <c r="M62" s="247">
        <v>162</v>
      </c>
      <c r="N62" s="46"/>
      <c r="O62" s="49"/>
    </row>
    <row r="63" spans="1:15">
      <c r="A63" s="240"/>
      <c r="B63" s="235"/>
      <c r="C63" s="244"/>
      <c r="D63" s="240"/>
      <c r="E63" s="240"/>
      <c r="F63" s="46"/>
      <c r="G63" s="46"/>
      <c r="H63" s="248"/>
      <c r="I63" s="237"/>
      <c r="J63" s="248"/>
      <c r="K63" s="248"/>
      <c r="L63" s="49"/>
      <c r="M63" s="248"/>
      <c r="N63" s="46"/>
      <c r="O63" s="49"/>
    </row>
    <row r="64" spans="1:15" ht="19.149999999999999" customHeight="1">
      <c r="A64" s="241" t="s">
        <v>74</v>
      </c>
      <c r="B64" s="242"/>
      <c r="C64" s="241"/>
      <c r="D64" s="241"/>
      <c r="E64" s="243"/>
      <c r="F64" s="243"/>
      <c r="G64" s="243"/>
      <c r="H64" s="243"/>
      <c r="I64" s="243"/>
      <c r="J64" s="243"/>
      <c r="K64" s="243"/>
      <c r="L64" s="243"/>
      <c r="M64" s="243"/>
      <c r="N64" s="243"/>
      <c r="O64" s="243"/>
    </row>
    <row r="65" spans="1:15">
      <c r="A65" s="245">
        <v>14</v>
      </c>
      <c r="B65" s="234" t="s">
        <v>63</v>
      </c>
      <c r="C65" s="239" t="s">
        <v>75</v>
      </c>
      <c r="D65" s="245" t="s">
        <v>65</v>
      </c>
      <c r="E65" s="246">
        <v>6</v>
      </c>
      <c r="F65" s="49">
        <v>290</v>
      </c>
      <c r="G65" s="46"/>
      <c r="H65" s="247">
        <v>290</v>
      </c>
      <c r="I65" s="237"/>
      <c r="J65" s="247">
        <v>1740</v>
      </c>
      <c r="K65" s="247"/>
      <c r="L65" s="49"/>
      <c r="M65" s="247">
        <v>1740</v>
      </c>
      <c r="N65" s="46"/>
      <c r="O65" s="49"/>
    </row>
    <row r="66" spans="1:15">
      <c r="A66" s="240"/>
      <c r="B66" s="235"/>
      <c r="C66" s="244"/>
      <c r="D66" s="240"/>
      <c r="E66" s="240"/>
      <c r="F66" s="46"/>
      <c r="G66" s="46"/>
      <c r="H66" s="248"/>
      <c r="I66" s="237"/>
      <c r="J66" s="248"/>
      <c r="K66" s="248"/>
      <c r="L66" s="49"/>
      <c r="M66" s="248"/>
      <c r="N66" s="46"/>
      <c r="O66" s="49"/>
    </row>
    <row r="67" spans="1:15">
      <c r="A67" s="245">
        <v>15</v>
      </c>
      <c r="B67" s="234" t="s">
        <v>63</v>
      </c>
      <c r="C67" s="239" t="s">
        <v>76</v>
      </c>
      <c r="D67" s="245" t="s">
        <v>65</v>
      </c>
      <c r="E67" s="246">
        <v>6</v>
      </c>
      <c r="F67" s="49">
        <v>5.21</v>
      </c>
      <c r="G67" s="46"/>
      <c r="H67" s="247">
        <v>5.21</v>
      </c>
      <c r="I67" s="237"/>
      <c r="J67" s="247">
        <v>31.26</v>
      </c>
      <c r="K67" s="247"/>
      <c r="L67" s="49"/>
      <c r="M67" s="247">
        <v>31.26</v>
      </c>
      <c r="N67" s="46"/>
      <c r="O67" s="49"/>
    </row>
    <row r="68" spans="1:15">
      <c r="A68" s="233"/>
      <c r="B68" s="235"/>
      <c r="C68" s="244"/>
      <c r="D68" s="240"/>
      <c r="E68" s="240"/>
      <c r="F68" s="46"/>
      <c r="G68" s="46"/>
      <c r="H68" s="248"/>
      <c r="I68" s="237"/>
      <c r="J68" s="248"/>
      <c r="K68" s="248"/>
      <c r="L68" s="49"/>
      <c r="M68" s="248"/>
      <c r="N68" s="46"/>
      <c r="O68" s="49"/>
    </row>
    <row r="69" spans="1:15">
      <c r="A69" s="245">
        <v>16</v>
      </c>
      <c r="B69" s="234" t="s">
        <v>63</v>
      </c>
      <c r="C69" s="239" t="s">
        <v>77</v>
      </c>
      <c r="D69" s="245" t="s">
        <v>78</v>
      </c>
      <c r="E69" s="246">
        <v>2</v>
      </c>
      <c r="F69" s="49">
        <v>2212.12</v>
      </c>
      <c r="G69" s="46"/>
      <c r="H69" s="247">
        <v>2212.12</v>
      </c>
      <c r="I69" s="237"/>
      <c r="J69" s="247">
        <v>4424.24</v>
      </c>
      <c r="K69" s="247"/>
      <c r="L69" s="49"/>
      <c r="M69" s="247">
        <v>4424.24</v>
      </c>
      <c r="N69" s="46"/>
      <c r="O69" s="49"/>
    </row>
    <row r="70" spans="1:15">
      <c r="A70" s="240"/>
      <c r="B70" s="235"/>
      <c r="C70" s="244"/>
      <c r="D70" s="240"/>
      <c r="E70" s="240"/>
      <c r="F70" s="46"/>
      <c r="G70" s="46"/>
      <c r="H70" s="248"/>
      <c r="I70" s="237"/>
      <c r="J70" s="248"/>
      <c r="K70" s="248"/>
      <c r="L70" s="49"/>
      <c r="M70" s="248"/>
      <c r="N70" s="46"/>
      <c r="O70" s="49"/>
    </row>
    <row r="71" spans="1:15">
      <c r="A71" s="245">
        <v>17</v>
      </c>
      <c r="B71" s="234" t="s">
        <v>63</v>
      </c>
      <c r="C71" s="239" t="s">
        <v>79</v>
      </c>
      <c r="D71" s="245" t="s">
        <v>65</v>
      </c>
      <c r="E71" s="246">
        <v>12</v>
      </c>
      <c r="F71" s="49">
        <v>365.59</v>
      </c>
      <c r="G71" s="46"/>
      <c r="H71" s="247">
        <v>365.59</v>
      </c>
      <c r="I71" s="237"/>
      <c r="J71" s="247">
        <v>4387.08</v>
      </c>
      <c r="K71" s="247"/>
      <c r="L71" s="49"/>
      <c r="M71" s="247">
        <v>4387.08</v>
      </c>
      <c r="N71" s="46"/>
      <c r="O71" s="49"/>
    </row>
    <row r="72" spans="1:15">
      <c r="A72" s="240"/>
      <c r="B72" s="235"/>
      <c r="C72" s="244"/>
      <c r="D72" s="240"/>
      <c r="E72" s="240"/>
      <c r="F72" s="46"/>
      <c r="G72" s="46"/>
      <c r="H72" s="248"/>
      <c r="I72" s="237"/>
      <c r="J72" s="248"/>
      <c r="K72" s="248"/>
      <c r="L72" s="49"/>
      <c r="M72" s="248"/>
      <c r="N72" s="46"/>
      <c r="O72" s="49"/>
    </row>
    <row r="73" spans="1:15">
      <c r="A73" s="245">
        <v>18</v>
      </c>
      <c r="B73" s="234" t="s">
        <v>63</v>
      </c>
      <c r="C73" s="239" t="s">
        <v>80</v>
      </c>
      <c r="D73" s="245" t="s">
        <v>65</v>
      </c>
      <c r="E73" s="246">
        <v>7</v>
      </c>
      <c r="F73" s="49">
        <v>80.290000000000006</v>
      </c>
      <c r="G73" s="46"/>
      <c r="H73" s="247">
        <v>80.290000000000006</v>
      </c>
      <c r="I73" s="237"/>
      <c r="J73" s="247">
        <v>562.03</v>
      </c>
      <c r="K73" s="247"/>
      <c r="L73" s="49"/>
      <c r="M73" s="247">
        <v>562.03</v>
      </c>
      <c r="N73" s="46"/>
      <c r="O73" s="49"/>
    </row>
    <row r="74" spans="1:15">
      <c r="A74" s="240"/>
      <c r="B74" s="235"/>
      <c r="C74" s="244"/>
      <c r="D74" s="240"/>
      <c r="E74" s="240"/>
      <c r="F74" s="46"/>
      <c r="G74" s="46"/>
      <c r="H74" s="248"/>
      <c r="I74" s="237"/>
      <c r="J74" s="248"/>
      <c r="K74" s="248"/>
      <c r="L74" s="49"/>
      <c r="M74" s="248"/>
      <c r="N74" s="46"/>
      <c r="O74" s="49"/>
    </row>
    <row r="75" spans="1:15">
      <c r="A75" s="245">
        <v>19</v>
      </c>
      <c r="B75" s="234" t="s">
        <v>63</v>
      </c>
      <c r="C75" s="239" t="s">
        <v>81</v>
      </c>
      <c r="D75" s="245" t="s">
        <v>65</v>
      </c>
      <c r="E75" s="246">
        <v>3</v>
      </c>
      <c r="F75" s="49">
        <v>97</v>
      </c>
      <c r="G75" s="46"/>
      <c r="H75" s="247">
        <v>97</v>
      </c>
      <c r="I75" s="237"/>
      <c r="J75" s="247">
        <v>291</v>
      </c>
      <c r="K75" s="247"/>
      <c r="L75" s="49"/>
      <c r="M75" s="247">
        <v>291</v>
      </c>
      <c r="N75" s="46"/>
      <c r="O75" s="49"/>
    </row>
    <row r="76" spans="1:15">
      <c r="A76" s="240"/>
      <c r="B76" s="235"/>
      <c r="C76" s="244"/>
      <c r="D76" s="240"/>
      <c r="E76" s="240"/>
      <c r="F76" s="46"/>
      <c r="G76" s="46"/>
      <c r="H76" s="248"/>
      <c r="I76" s="237"/>
      <c r="J76" s="248"/>
      <c r="K76" s="248"/>
      <c r="L76" s="49"/>
      <c r="M76" s="248"/>
      <c r="N76" s="46"/>
      <c r="O76" s="49"/>
    </row>
    <row r="77" spans="1:15">
      <c r="A77" s="239" t="s">
        <v>82</v>
      </c>
      <c r="B77" s="232"/>
      <c r="C77" s="232"/>
      <c r="D77" s="232"/>
      <c r="E77" s="232"/>
      <c r="F77" s="232"/>
      <c r="G77" s="232"/>
      <c r="H77" s="232"/>
      <c r="I77" s="232"/>
      <c r="J77" s="48">
        <v>23314.93</v>
      </c>
      <c r="K77" s="46"/>
      <c r="L77" s="46"/>
      <c r="M77" s="46"/>
      <c r="N77" s="46"/>
      <c r="O77" s="46"/>
    </row>
    <row r="78" spans="1:15">
      <c r="A78" s="249" t="s">
        <v>83</v>
      </c>
      <c r="B78" s="250"/>
      <c r="C78" s="250"/>
      <c r="D78" s="250"/>
      <c r="E78" s="250"/>
      <c r="F78" s="250"/>
      <c r="G78" s="250"/>
      <c r="H78" s="250"/>
      <c r="I78" s="250"/>
      <c r="J78" s="250"/>
      <c r="K78" s="250"/>
      <c r="L78" s="250"/>
      <c r="M78" s="250"/>
      <c r="N78" s="250"/>
      <c r="O78" s="250"/>
    </row>
    <row r="79" spans="1:15">
      <c r="A79" s="244" t="s">
        <v>84</v>
      </c>
      <c r="B79" s="232"/>
      <c r="C79" s="232"/>
      <c r="D79" s="232"/>
      <c r="E79" s="232"/>
      <c r="F79" s="232"/>
      <c r="G79" s="232"/>
      <c r="H79" s="232"/>
      <c r="I79" s="232"/>
      <c r="J79" s="52">
        <v>28448.43</v>
      </c>
      <c r="K79" s="52">
        <v>1008.97</v>
      </c>
      <c r="L79" s="52">
        <v>4023.09</v>
      </c>
      <c r="M79" s="52">
        <v>23416.37</v>
      </c>
      <c r="N79" s="46"/>
      <c r="O79" s="52">
        <v>10.06</v>
      </c>
    </row>
    <row r="80" spans="1:15">
      <c r="A80" s="232"/>
      <c r="B80" s="232"/>
      <c r="C80" s="232"/>
      <c r="D80" s="232"/>
      <c r="E80" s="232"/>
      <c r="F80" s="232"/>
      <c r="G80" s="232"/>
      <c r="H80" s="232"/>
      <c r="I80" s="232"/>
      <c r="J80" s="46"/>
      <c r="K80" s="46"/>
      <c r="L80" s="52">
        <v>657.02</v>
      </c>
      <c r="M80" s="46"/>
      <c r="N80" s="46"/>
      <c r="O80" s="52">
        <v>4.78</v>
      </c>
    </row>
    <row r="81" spans="1:15">
      <c r="A81" s="244" t="s">
        <v>85</v>
      </c>
      <c r="B81" s="232"/>
      <c r="C81" s="232"/>
      <c r="D81" s="232"/>
      <c r="E81" s="232"/>
      <c r="F81" s="232"/>
      <c r="G81" s="232"/>
      <c r="H81" s="232"/>
      <c r="I81" s="232"/>
      <c r="J81" s="52">
        <v>1422.55</v>
      </c>
      <c r="K81" s="46"/>
      <c r="L81" s="46"/>
      <c r="M81" s="46"/>
      <c r="N81" s="46"/>
      <c r="O81" s="46"/>
    </row>
    <row r="82" spans="1:15">
      <c r="A82" s="244" t="s">
        <v>86</v>
      </c>
      <c r="B82" s="232"/>
      <c r="C82" s="232"/>
      <c r="D82" s="232"/>
      <c r="E82" s="232"/>
      <c r="F82" s="232"/>
      <c r="G82" s="232"/>
      <c r="H82" s="232"/>
      <c r="I82" s="232"/>
      <c r="J82" s="52">
        <v>827.83</v>
      </c>
      <c r="K82" s="46"/>
      <c r="L82" s="46"/>
      <c r="M82" s="46"/>
      <c r="N82" s="46"/>
      <c r="O82" s="46"/>
    </row>
    <row r="83" spans="1:15">
      <c r="A83" s="239" t="s">
        <v>87</v>
      </c>
      <c r="B83" s="232"/>
      <c r="C83" s="232"/>
      <c r="D83" s="232"/>
      <c r="E83" s="232"/>
      <c r="F83" s="232"/>
      <c r="G83" s="232"/>
      <c r="H83" s="232"/>
      <c r="I83" s="232"/>
      <c r="J83" s="46"/>
      <c r="K83" s="46"/>
      <c r="L83" s="46"/>
      <c r="M83" s="46"/>
      <c r="N83" s="46"/>
      <c r="O83" s="46"/>
    </row>
    <row r="84" spans="1:15">
      <c r="A84" s="244" t="s">
        <v>88</v>
      </c>
      <c r="B84" s="232"/>
      <c r="C84" s="232"/>
      <c r="D84" s="232"/>
      <c r="E84" s="232"/>
      <c r="F84" s="232"/>
      <c r="G84" s="232"/>
      <c r="H84" s="232"/>
      <c r="I84" s="232"/>
      <c r="J84" s="52">
        <v>3893.82</v>
      </c>
      <c r="K84" s="46"/>
      <c r="L84" s="46"/>
      <c r="M84" s="46"/>
      <c r="N84" s="46"/>
      <c r="O84" s="52">
        <v>7.08</v>
      </c>
    </row>
    <row r="85" spans="1:15">
      <c r="A85" s="232"/>
      <c r="B85" s="232"/>
      <c r="C85" s="232"/>
      <c r="D85" s="232"/>
      <c r="E85" s="232"/>
      <c r="F85" s="232"/>
      <c r="G85" s="232"/>
      <c r="H85" s="232"/>
      <c r="I85" s="232"/>
      <c r="J85" s="46"/>
      <c r="K85" s="46"/>
      <c r="L85" s="46"/>
      <c r="M85" s="46"/>
      <c r="N85" s="46"/>
      <c r="O85" s="52">
        <v>2.0499999999999998</v>
      </c>
    </row>
    <row r="86" spans="1:15">
      <c r="A86" s="244" t="s">
        <v>89</v>
      </c>
      <c r="B86" s="232"/>
      <c r="C86" s="232"/>
      <c r="D86" s="232"/>
      <c r="E86" s="232"/>
      <c r="F86" s="232"/>
      <c r="G86" s="232"/>
      <c r="H86" s="232"/>
      <c r="I86" s="232"/>
      <c r="J86" s="52">
        <v>26804.99</v>
      </c>
      <c r="K86" s="46"/>
      <c r="L86" s="46"/>
      <c r="M86" s="46"/>
      <c r="N86" s="46"/>
      <c r="O86" s="52">
        <v>2.98</v>
      </c>
    </row>
    <row r="87" spans="1:15">
      <c r="A87" s="232"/>
      <c r="B87" s="232"/>
      <c r="C87" s="232"/>
      <c r="D87" s="232"/>
      <c r="E87" s="232"/>
      <c r="F87" s="232"/>
      <c r="G87" s="232"/>
      <c r="H87" s="232"/>
      <c r="I87" s="232"/>
      <c r="J87" s="46"/>
      <c r="K87" s="46"/>
      <c r="L87" s="46"/>
      <c r="M87" s="46"/>
      <c r="N87" s="46"/>
      <c r="O87" s="52">
        <v>2.73</v>
      </c>
    </row>
    <row r="88" spans="1:15">
      <c r="A88" s="244" t="s">
        <v>90</v>
      </c>
      <c r="B88" s="232"/>
      <c r="C88" s="232"/>
      <c r="D88" s="232"/>
      <c r="E88" s="232"/>
      <c r="F88" s="232"/>
      <c r="G88" s="232"/>
      <c r="H88" s="232"/>
      <c r="I88" s="232"/>
      <c r="J88" s="52">
        <v>30698.81</v>
      </c>
      <c r="K88" s="46"/>
      <c r="L88" s="46"/>
      <c r="M88" s="46"/>
      <c r="N88" s="46"/>
      <c r="O88" s="52">
        <v>10.06</v>
      </c>
    </row>
    <row r="89" spans="1:15">
      <c r="A89" s="232"/>
      <c r="B89" s="232"/>
      <c r="C89" s="232"/>
      <c r="D89" s="232"/>
      <c r="E89" s="232"/>
      <c r="F89" s="232"/>
      <c r="G89" s="232"/>
      <c r="H89" s="232"/>
      <c r="I89" s="232"/>
      <c r="J89" s="46"/>
      <c r="K89" s="46"/>
      <c r="L89" s="46"/>
      <c r="M89" s="46"/>
      <c r="N89" s="46"/>
      <c r="O89" s="52">
        <v>4.78</v>
      </c>
    </row>
    <row r="90" spans="1:15">
      <c r="A90" s="244" t="s">
        <v>91</v>
      </c>
      <c r="B90" s="232"/>
      <c r="C90" s="232"/>
      <c r="D90" s="232"/>
      <c r="E90" s="232"/>
      <c r="F90" s="232"/>
      <c r="G90" s="232"/>
      <c r="H90" s="232"/>
      <c r="I90" s="232"/>
      <c r="J90" s="46"/>
      <c r="K90" s="46"/>
      <c r="L90" s="46"/>
      <c r="M90" s="46"/>
      <c r="N90" s="46"/>
      <c r="O90" s="46"/>
    </row>
    <row r="91" spans="1:15">
      <c r="A91" s="244" t="s">
        <v>92</v>
      </c>
      <c r="B91" s="232"/>
      <c r="C91" s="232"/>
      <c r="D91" s="232"/>
      <c r="E91" s="232"/>
      <c r="F91" s="232"/>
      <c r="G91" s="232"/>
      <c r="H91" s="232"/>
      <c r="I91" s="232"/>
      <c r="J91" s="52">
        <v>23416.37</v>
      </c>
      <c r="K91" s="46"/>
      <c r="L91" s="46"/>
      <c r="M91" s="46"/>
      <c r="N91" s="46"/>
      <c r="O91" s="46"/>
    </row>
    <row r="92" spans="1:15">
      <c r="A92" s="244" t="s">
        <v>93</v>
      </c>
      <c r="B92" s="232"/>
      <c r="C92" s="232"/>
      <c r="D92" s="232"/>
      <c r="E92" s="232"/>
      <c r="F92" s="232"/>
      <c r="G92" s="232"/>
      <c r="H92" s="232"/>
      <c r="I92" s="232"/>
      <c r="J92" s="52">
        <v>4023.09</v>
      </c>
      <c r="K92" s="46"/>
      <c r="L92" s="46"/>
      <c r="M92" s="46"/>
      <c r="N92" s="46"/>
      <c r="O92" s="46"/>
    </row>
    <row r="93" spans="1:15">
      <c r="A93" s="244" t="s">
        <v>94</v>
      </c>
      <c r="B93" s="232"/>
      <c r="C93" s="232"/>
      <c r="D93" s="232"/>
      <c r="E93" s="232"/>
      <c r="F93" s="232"/>
      <c r="G93" s="232"/>
      <c r="H93" s="232"/>
      <c r="I93" s="232"/>
      <c r="J93" s="52">
        <v>1665.99</v>
      </c>
      <c r="K93" s="46"/>
      <c r="L93" s="46"/>
      <c r="M93" s="46"/>
      <c r="N93" s="46"/>
      <c r="O93" s="46"/>
    </row>
    <row r="94" spans="1:15">
      <c r="A94" s="244" t="s">
        <v>95</v>
      </c>
      <c r="B94" s="232"/>
      <c r="C94" s="232"/>
      <c r="D94" s="232"/>
      <c r="E94" s="232"/>
      <c r="F94" s="232"/>
      <c r="G94" s="232"/>
      <c r="H94" s="232"/>
      <c r="I94" s="232"/>
      <c r="J94" s="52">
        <v>1422.55</v>
      </c>
      <c r="K94" s="46"/>
      <c r="L94" s="46"/>
      <c r="M94" s="46"/>
      <c r="N94" s="46"/>
      <c r="O94" s="46"/>
    </row>
    <row r="95" spans="1:15">
      <c r="A95" s="244" t="s">
        <v>96</v>
      </c>
      <c r="B95" s="232"/>
      <c r="C95" s="232"/>
      <c r="D95" s="232"/>
      <c r="E95" s="232"/>
      <c r="F95" s="232"/>
      <c r="G95" s="232"/>
      <c r="H95" s="232"/>
      <c r="I95" s="232"/>
      <c r="J95" s="52">
        <v>827.83</v>
      </c>
      <c r="K95" s="46"/>
      <c r="L95" s="46"/>
      <c r="M95" s="46"/>
      <c r="N95" s="46"/>
      <c r="O95" s="46"/>
    </row>
    <row r="96" spans="1:15">
      <c r="A96" s="239" t="s">
        <v>97</v>
      </c>
      <c r="B96" s="232"/>
      <c r="C96" s="232"/>
      <c r="D96" s="232"/>
      <c r="E96" s="232"/>
      <c r="F96" s="232"/>
      <c r="G96" s="232"/>
      <c r="H96" s="232"/>
      <c r="I96" s="232"/>
      <c r="J96" s="48">
        <v>30698.81</v>
      </c>
      <c r="K96" s="46"/>
      <c r="L96" s="46"/>
      <c r="M96" s="46"/>
      <c r="N96" s="46"/>
      <c r="O96" s="48">
        <v>10.06</v>
      </c>
    </row>
    <row r="97" spans="1:15">
      <c r="A97" s="232"/>
      <c r="B97" s="232"/>
      <c r="C97" s="232"/>
      <c r="D97" s="232"/>
      <c r="E97" s="232"/>
      <c r="F97" s="232"/>
      <c r="G97" s="232"/>
      <c r="H97" s="232"/>
      <c r="I97" s="232"/>
      <c r="J97" s="46"/>
      <c r="K97" s="46"/>
      <c r="L97" s="46"/>
      <c r="M97" s="46"/>
      <c r="N97" s="46"/>
      <c r="O97" s="48">
        <v>4.78</v>
      </c>
    </row>
    <row r="101" spans="1:15">
      <c r="A101" s="253" t="s">
        <v>105</v>
      </c>
      <c r="B101" s="256"/>
      <c r="C101" s="257"/>
      <c r="D101" s="253"/>
      <c r="E101" s="258"/>
      <c r="F101" s="259"/>
      <c r="G101" s="259"/>
      <c r="H101" s="259"/>
      <c r="I101" s="259"/>
      <c r="J101" s="259"/>
      <c r="K101" s="259"/>
      <c r="L101" s="259"/>
      <c r="M101" s="259"/>
      <c r="N101" s="259"/>
      <c r="O101" s="259"/>
    </row>
    <row r="102" spans="1:15">
      <c r="A102" s="255" t="s">
        <v>106</v>
      </c>
      <c r="B102" s="254"/>
      <c r="C102" s="254"/>
      <c r="D102" s="254"/>
      <c r="E102" s="254"/>
      <c r="F102" s="254"/>
      <c r="G102" s="254"/>
      <c r="H102" s="254"/>
      <c r="I102" s="254"/>
      <c r="J102" s="254"/>
      <c r="K102" s="254"/>
      <c r="L102" s="254"/>
      <c r="M102" s="254"/>
      <c r="N102" s="254"/>
      <c r="O102" s="254"/>
    </row>
    <row r="104" spans="1:15">
      <c r="A104" s="253" t="s">
        <v>107</v>
      </c>
      <c r="B104" s="254"/>
      <c r="C104" s="254"/>
      <c r="D104" s="254"/>
      <c r="E104" s="254"/>
      <c r="F104" s="254"/>
      <c r="G104" s="254"/>
      <c r="H104" s="254"/>
      <c r="I104" s="254"/>
      <c r="J104" s="254"/>
      <c r="K104" s="254"/>
      <c r="L104" s="254"/>
      <c r="M104" s="254"/>
      <c r="N104" s="254"/>
      <c r="O104" s="254"/>
    </row>
    <row r="105" spans="1:15">
      <c r="A105" s="255" t="s">
        <v>106</v>
      </c>
      <c r="B105" s="254"/>
      <c r="C105" s="254"/>
      <c r="D105" s="254"/>
      <c r="E105" s="254"/>
      <c r="F105" s="254"/>
      <c r="G105" s="254"/>
      <c r="H105" s="254"/>
      <c r="I105" s="254"/>
      <c r="J105" s="254"/>
      <c r="K105" s="254"/>
      <c r="L105" s="254"/>
      <c r="M105" s="254"/>
      <c r="N105" s="254"/>
      <c r="O105" s="254"/>
    </row>
  </sheetData>
  <mergeCells count="231">
    <mergeCell ref="F20:G20"/>
    <mergeCell ref="F18:G18"/>
    <mergeCell ref="F17:G17"/>
    <mergeCell ref="A104:O104"/>
    <mergeCell ref="A105:O105"/>
    <mergeCell ref="A95:I95"/>
    <mergeCell ref="A96:I97"/>
    <mergeCell ref="F16:G16"/>
    <mergeCell ref="F19:G19"/>
    <mergeCell ref="A101:O101"/>
    <mergeCell ref="A102:O102"/>
    <mergeCell ref="A88:I89"/>
    <mergeCell ref="A90:I90"/>
    <mergeCell ref="A91:I91"/>
    <mergeCell ref="A92:I92"/>
    <mergeCell ref="A93:I93"/>
    <mergeCell ref="A94:I94"/>
    <mergeCell ref="A79:I80"/>
    <mergeCell ref="A81:I81"/>
    <mergeCell ref="A82:I82"/>
    <mergeCell ref="A83:I83"/>
    <mergeCell ref="A84:I85"/>
    <mergeCell ref="A86:I87"/>
    <mergeCell ref="I75:I76"/>
    <mergeCell ref="C67:C68"/>
    <mergeCell ref="A77:I77"/>
    <mergeCell ref="A78:O78"/>
    <mergeCell ref="I73:I74"/>
    <mergeCell ref="J73:J74"/>
    <mergeCell ref="K73:K74"/>
    <mergeCell ref="M73:M74"/>
    <mergeCell ref="C75:C76"/>
    <mergeCell ref="A75:A76"/>
    <mergeCell ref="B75:B76"/>
    <mergeCell ref="D75:D76"/>
    <mergeCell ref="E75:E76"/>
    <mergeCell ref="H75:H76"/>
    <mergeCell ref="C73:C74"/>
    <mergeCell ref="A73:A74"/>
    <mergeCell ref="B73:B74"/>
    <mergeCell ref="D73:D74"/>
    <mergeCell ref="E73:E74"/>
    <mergeCell ref="H73:H74"/>
    <mergeCell ref="J75:J76"/>
    <mergeCell ref="K75:K76"/>
    <mergeCell ref="M75:M76"/>
    <mergeCell ref="I69:I70"/>
    <mergeCell ref="J69:J70"/>
    <mergeCell ref="K69:K70"/>
    <mergeCell ref="M69:M70"/>
    <mergeCell ref="C71:C72"/>
    <mergeCell ref="A71:A72"/>
    <mergeCell ref="B71:B72"/>
    <mergeCell ref="D71:D72"/>
    <mergeCell ref="E71:E72"/>
    <mergeCell ref="H71:H72"/>
    <mergeCell ref="C69:C70"/>
    <mergeCell ref="A69:A70"/>
    <mergeCell ref="B69:B70"/>
    <mergeCell ref="D69:D70"/>
    <mergeCell ref="E69:E70"/>
    <mergeCell ref="H69:H70"/>
    <mergeCell ref="I71:I72"/>
    <mergeCell ref="J71:J72"/>
    <mergeCell ref="K71:K72"/>
    <mergeCell ref="M71:M72"/>
    <mergeCell ref="J67:J68"/>
    <mergeCell ref="K67:K68"/>
    <mergeCell ref="M67:M68"/>
    <mergeCell ref="I62:I63"/>
    <mergeCell ref="J62:J63"/>
    <mergeCell ref="K62:K63"/>
    <mergeCell ref="M62:M63"/>
    <mergeCell ref="A64:O64"/>
    <mergeCell ref="C65:C66"/>
    <mergeCell ref="A65:A66"/>
    <mergeCell ref="B65:B66"/>
    <mergeCell ref="D65:D66"/>
    <mergeCell ref="E65:E66"/>
    <mergeCell ref="A67:A68"/>
    <mergeCell ref="B67:B68"/>
    <mergeCell ref="D67:D68"/>
    <mergeCell ref="E67:E68"/>
    <mergeCell ref="H67:H68"/>
    <mergeCell ref="I67:I68"/>
    <mergeCell ref="H65:H66"/>
    <mergeCell ref="I65:I66"/>
    <mergeCell ref="J65:J66"/>
    <mergeCell ref="K65:K66"/>
    <mergeCell ref="M65:M66"/>
    <mergeCell ref="I60:I61"/>
    <mergeCell ref="J60:J61"/>
    <mergeCell ref="K60:K61"/>
    <mergeCell ref="M60:M61"/>
    <mergeCell ref="C62:C63"/>
    <mergeCell ref="A62:A63"/>
    <mergeCell ref="B62:B63"/>
    <mergeCell ref="D62:D63"/>
    <mergeCell ref="E62:E63"/>
    <mergeCell ref="H62:H63"/>
    <mergeCell ref="C60:C61"/>
    <mergeCell ref="A60:A61"/>
    <mergeCell ref="B60:B61"/>
    <mergeCell ref="D60:D61"/>
    <mergeCell ref="E60:E61"/>
    <mergeCell ref="H60:H61"/>
    <mergeCell ref="C58:C59"/>
    <mergeCell ref="J58:J59"/>
    <mergeCell ref="K58:K59"/>
    <mergeCell ref="M58:M59"/>
    <mergeCell ref="I53:I54"/>
    <mergeCell ref="J53:J54"/>
    <mergeCell ref="K53:K54"/>
    <mergeCell ref="M53:M54"/>
    <mergeCell ref="A55:O55"/>
    <mergeCell ref="C56:C57"/>
    <mergeCell ref="A56:A57"/>
    <mergeCell ref="B56:B57"/>
    <mergeCell ref="D56:D57"/>
    <mergeCell ref="E56:E57"/>
    <mergeCell ref="A58:A59"/>
    <mergeCell ref="B58:B59"/>
    <mergeCell ref="D58:D59"/>
    <mergeCell ref="E58:E59"/>
    <mergeCell ref="H58:H59"/>
    <mergeCell ref="I58:I59"/>
    <mergeCell ref="H56:H57"/>
    <mergeCell ref="I56:I57"/>
    <mergeCell ref="J56:J57"/>
    <mergeCell ref="A52:O52"/>
    <mergeCell ref="C53:C54"/>
    <mergeCell ref="A53:A54"/>
    <mergeCell ref="B53:B54"/>
    <mergeCell ref="D53:D54"/>
    <mergeCell ref="E53:E54"/>
    <mergeCell ref="H53:H54"/>
    <mergeCell ref="K56:K57"/>
    <mergeCell ref="M56:M57"/>
    <mergeCell ref="A46:I47"/>
    <mergeCell ref="A48:O48"/>
    <mergeCell ref="A49:O49"/>
    <mergeCell ref="C50:C51"/>
    <mergeCell ref="A50:A51"/>
    <mergeCell ref="B50:B51"/>
    <mergeCell ref="D50:D51"/>
    <mergeCell ref="E50:E51"/>
    <mergeCell ref="H50:H51"/>
    <mergeCell ref="I50:I51"/>
    <mergeCell ref="J50:J51"/>
    <mergeCell ref="K50:K51"/>
    <mergeCell ref="M50:M51"/>
    <mergeCell ref="A44:A45"/>
    <mergeCell ref="B44:B45"/>
    <mergeCell ref="D44:D45"/>
    <mergeCell ref="E44:E45"/>
    <mergeCell ref="H44:H45"/>
    <mergeCell ref="I44:I45"/>
    <mergeCell ref="J44:J45"/>
    <mergeCell ref="K44:K45"/>
    <mergeCell ref="M44:M45"/>
    <mergeCell ref="A42:A43"/>
    <mergeCell ref="B42:B43"/>
    <mergeCell ref="D42:D43"/>
    <mergeCell ref="E42:E43"/>
    <mergeCell ref="H42:H43"/>
    <mergeCell ref="I42:I43"/>
    <mergeCell ref="J42:J43"/>
    <mergeCell ref="K42:K43"/>
    <mergeCell ref="M42:M43"/>
    <mergeCell ref="A37:I38"/>
    <mergeCell ref="A39:O39"/>
    <mergeCell ref="A40:A41"/>
    <mergeCell ref="B40:B41"/>
    <mergeCell ref="D40:D41"/>
    <mergeCell ref="E40:E41"/>
    <mergeCell ref="H40:H41"/>
    <mergeCell ref="I40:I41"/>
    <mergeCell ref="J40:J41"/>
    <mergeCell ref="K40:K41"/>
    <mergeCell ref="M40:M41"/>
    <mergeCell ref="A35:A36"/>
    <mergeCell ref="B35:B36"/>
    <mergeCell ref="D35:D36"/>
    <mergeCell ref="E35:E36"/>
    <mergeCell ref="H35:H36"/>
    <mergeCell ref="I35:I36"/>
    <mergeCell ref="J35:J36"/>
    <mergeCell ref="K35:K36"/>
    <mergeCell ref="M35:M36"/>
    <mergeCell ref="J31:J32"/>
    <mergeCell ref="K31:K32"/>
    <mergeCell ref="M31:M32"/>
    <mergeCell ref="A33:A34"/>
    <mergeCell ref="B33:B34"/>
    <mergeCell ref="D33:D34"/>
    <mergeCell ref="E33:E34"/>
    <mergeCell ref="H33:H34"/>
    <mergeCell ref="I33:I34"/>
    <mergeCell ref="J33:J34"/>
    <mergeCell ref="A31:A32"/>
    <mergeCell ref="B31:B32"/>
    <mergeCell ref="D31:D32"/>
    <mergeCell ref="E31:E32"/>
    <mergeCell ref="H31:H32"/>
    <mergeCell ref="I31:I32"/>
    <mergeCell ref="K33:K34"/>
    <mergeCell ref="M33:M34"/>
    <mergeCell ref="A28:O28"/>
    <mergeCell ref="A29:A30"/>
    <mergeCell ref="B29:B30"/>
    <mergeCell ref="D29:D30"/>
    <mergeCell ref="E29:E30"/>
    <mergeCell ref="H29:H30"/>
    <mergeCell ref="I29:I30"/>
    <mergeCell ref="J29:J30"/>
    <mergeCell ref="K29:K30"/>
    <mergeCell ref="M29:M30"/>
    <mergeCell ref="A24:A26"/>
    <mergeCell ref="E24:E26"/>
    <mergeCell ref="B24:B26"/>
    <mergeCell ref="D24:D26"/>
    <mergeCell ref="C24:C26"/>
    <mergeCell ref="I24:I26"/>
    <mergeCell ref="N24:O24"/>
    <mergeCell ref="N25:O25"/>
    <mergeCell ref="J25:J26"/>
    <mergeCell ref="K25:K26"/>
    <mergeCell ref="J24:M24"/>
    <mergeCell ref="M25:M26"/>
    <mergeCell ref="F24:H24"/>
    <mergeCell ref="H25:H26"/>
  </mergeCells>
  <phoneticPr fontId="1" type="noConversion"/>
  <pageMargins left="0.19685039370078741" right="0.19685039370078741" top="0.43307086614173229" bottom="0.39370078740157483" header="0.23622047244094491" footer="0.19685039370078741"/>
  <pageSetup paperSize="9" scale="98" fitToHeight="10000" orientation="landscape" r:id="rId1"/>
  <headerFooter alignWithMargins="0">
    <oddHeader>&amp;LЦентр ГРАНД</oddHead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P91"/>
  <sheetViews>
    <sheetView showGridLines="0" view="pageBreakPreview" topLeftCell="A6" zoomScale="75" zoomScaleNormal="100" zoomScaleSheetLayoutView="75" workbookViewId="0">
      <selection activeCell="A93" sqref="A93:XFD121"/>
    </sheetView>
  </sheetViews>
  <sheetFormatPr defaultRowHeight="12.75" outlineLevelRow="2"/>
  <cols>
    <col min="1" max="1" width="3.42578125" style="10" customWidth="1"/>
    <col min="2" max="2" width="10.140625" style="2" customWidth="1"/>
    <col min="3" max="3" width="34.28515625" style="42" customWidth="1"/>
    <col min="4" max="4" width="8" style="41" customWidth="1"/>
    <col min="5" max="5" width="14.7109375" style="5" customWidth="1"/>
    <col min="6" max="8" width="7.7109375" style="6" customWidth="1"/>
    <col min="9" max="9" width="9.85546875" style="6" customWidth="1"/>
    <col min="10" max="15" width="7.7109375" style="6" customWidth="1"/>
    <col min="16" max="16384" width="9.140625" style="7"/>
  </cols>
  <sheetData>
    <row r="1" spans="1:16" hidden="1" outlineLevel="2">
      <c r="A1" s="1" t="s">
        <v>17</v>
      </c>
      <c r="M1" s="1" t="s">
        <v>18</v>
      </c>
    </row>
    <row r="2" spans="1:16" hidden="1" outlineLevel="1">
      <c r="A2" s="8"/>
      <c r="M2" s="8"/>
    </row>
    <row r="3" spans="1:16" hidden="1" outlineLevel="1">
      <c r="A3" s="8"/>
      <c r="M3" s="8"/>
    </row>
    <row r="4" spans="1:16" hidden="1" outlineLevel="1">
      <c r="A4" s="8" t="s">
        <v>22</v>
      </c>
      <c r="M4" s="8" t="s">
        <v>22</v>
      </c>
    </row>
    <row r="5" spans="1:16" hidden="1" outlineLevel="1">
      <c r="A5" s="9" t="s">
        <v>24</v>
      </c>
      <c r="M5" s="9" t="s">
        <v>23</v>
      </c>
    </row>
    <row r="6" spans="1:16" ht="14.25" collapsed="1">
      <c r="B6" s="11"/>
      <c r="C6" s="6"/>
      <c r="D6" s="5"/>
      <c r="E6" s="12" t="s">
        <v>98</v>
      </c>
      <c r="G6" s="13"/>
      <c r="H6" s="13"/>
      <c r="I6" s="13"/>
      <c r="J6" s="13"/>
      <c r="K6" s="14"/>
    </row>
    <row r="7" spans="1:16" ht="14.25">
      <c r="B7" s="11"/>
      <c r="C7" s="15"/>
      <c r="D7" s="16"/>
      <c r="E7" s="17" t="s">
        <v>0</v>
      </c>
      <c r="F7" s="18"/>
    </row>
    <row r="8" spans="1:16">
      <c r="B8" s="19"/>
      <c r="C8" s="6"/>
      <c r="D8" s="5"/>
      <c r="E8" s="6"/>
    </row>
    <row r="9" spans="1:16" ht="15.75">
      <c r="B9" s="19"/>
      <c r="C9" s="6"/>
      <c r="D9" s="5"/>
      <c r="E9" s="20" t="s">
        <v>179</v>
      </c>
      <c r="F9" s="21"/>
    </row>
    <row r="10" spans="1:16" ht="14.25">
      <c r="B10" s="19"/>
      <c r="C10" s="6"/>
      <c r="D10" s="5"/>
      <c r="E10" s="12" t="s">
        <v>1</v>
      </c>
      <c r="F10" s="5"/>
    </row>
    <row r="11" spans="1:16">
      <c r="B11" s="53"/>
      <c r="C11" s="23"/>
      <c r="D11" s="24"/>
      <c r="E11" s="6"/>
    </row>
    <row r="12" spans="1:16" ht="14.25">
      <c r="B12" s="25" t="s">
        <v>2</v>
      </c>
      <c r="C12" s="26" t="s">
        <v>178</v>
      </c>
      <c r="D12" s="5"/>
      <c r="E12" s="6"/>
      <c r="H12" s="13"/>
      <c r="I12" s="13"/>
      <c r="J12" s="13"/>
      <c r="K12" s="14"/>
    </row>
    <row r="13" spans="1:16">
      <c r="B13" s="53"/>
      <c r="C13" s="27"/>
      <c r="D13" s="28"/>
      <c r="E13" s="15"/>
      <c r="F13" s="15"/>
      <c r="G13" s="15"/>
      <c r="H13" s="14"/>
      <c r="I13" s="14"/>
      <c r="K13" s="14"/>
    </row>
    <row r="14" spans="1:16">
      <c r="A14" s="29"/>
      <c r="B14" s="53"/>
      <c r="C14" s="23"/>
      <c r="D14" s="24"/>
      <c r="E14" s="6"/>
    </row>
    <row r="15" spans="1:16" ht="14.25">
      <c r="B15" s="53"/>
      <c r="C15" s="30" t="s">
        <v>101</v>
      </c>
      <c r="D15" s="31"/>
      <c r="E15" s="6"/>
      <c r="G15" s="30"/>
      <c r="H15" s="30"/>
      <c r="I15" s="30"/>
      <c r="P15" s="32"/>
    </row>
    <row r="16" spans="1:16" s="35" customFormat="1" ht="14.25">
      <c r="A16" s="12"/>
      <c r="B16" s="33"/>
      <c r="C16" s="30" t="s">
        <v>112</v>
      </c>
      <c r="D16" s="31"/>
      <c r="E16" s="43"/>
      <c r="F16" s="251" t="s">
        <v>177</v>
      </c>
      <c r="G16" s="252"/>
      <c r="H16" s="30" t="s">
        <v>103</v>
      </c>
      <c r="I16" s="30"/>
      <c r="J16" s="32"/>
      <c r="K16" s="32"/>
      <c r="L16" s="32"/>
      <c r="M16" s="32"/>
      <c r="N16" s="32"/>
      <c r="O16" s="32"/>
    </row>
    <row r="17" spans="1:15" s="35" customFormat="1" ht="14.25" outlineLevel="1">
      <c r="A17" s="12"/>
      <c r="B17" s="33"/>
      <c r="C17" s="30" t="s">
        <v>115</v>
      </c>
      <c r="D17" s="31"/>
      <c r="E17" s="43"/>
      <c r="F17" s="251" t="s">
        <v>176</v>
      </c>
      <c r="G17" s="252"/>
      <c r="H17" s="30" t="s">
        <v>103</v>
      </c>
      <c r="I17" s="30"/>
      <c r="J17" s="32"/>
      <c r="K17" s="32"/>
      <c r="L17" s="32"/>
      <c r="M17" s="32"/>
      <c r="N17" s="32"/>
      <c r="O17" s="32"/>
    </row>
    <row r="18" spans="1:15" s="35" customFormat="1" ht="14.25" outlineLevel="1">
      <c r="A18" s="12"/>
      <c r="B18" s="33"/>
      <c r="C18" s="30" t="s">
        <v>113</v>
      </c>
      <c r="D18" s="31"/>
      <c r="E18" s="43"/>
      <c r="F18" s="251" t="s">
        <v>175</v>
      </c>
      <c r="G18" s="252"/>
      <c r="H18" s="30" t="s">
        <v>103</v>
      </c>
      <c r="I18" s="30"/>
      <c r="J18" s="32"/>
      <c r="K18" s="32"/>
      <c r="L18" s="32"/>
      <c r="M18" s="32"/>
      <c r="N18" s="32"/>
      <c r="O18" s="32"/>
    </row>
    <row r="19" spans="1:15" s="35" customFormat="1" ht="14.25" outlineLevel="1">
      <c r="A19" s="12"/>
      <c r="B19" s="33"/>
      <c r="C19" s="30" t="s">
        <v>174</v>
      </c>
      <c r="D19" s="31"/>
      <c r="E19" s="43"/>
      <c r="F19" s="251" t="s">
        <v>173</v>
      </c>
      <c r="G19" s="252"/>
      <c r="H19" s="30" t="s">
        <v>103</v>
      </c>
      <c r="I19" s="30"/>
      <c r="J19" s="32"/>
      <c r="K19" s="32"/>
      <c r="L19" s="32"/>
      <c r="M19" s="32"/>
      <c r="N19" s="32"/>
      <c r="O19" s="32"/>
    </row>
    <row r="20" spans="1:15" s="35" customFormat="1" ht="14.25">
      <c r="A20" s="12"/>
      <c r="B20" s="33"/>
      <c r="C20" s="30" t="s">
        <v>108</v>
      </c>
      <c r="D20" s="31"/>
      <c r="E20" s="43"/>
      <c r="F20" s="251" t="s">
        <v>172</v>
      </c>
      <c r="G20" s="252"/>
      <c r="H20" s="30" t="s">
        <v>103</v>
      </c>
      <c r="I20" s="30"/>
      <c r="J20" s="32"/>
      <c r="K20" s="32"/>
      <c r="L20" s="32"/>
      <c r="M20" s="32"/>
      <c r="N20" s="32"/>
      <c r="O20" s="32"/>
    </row>
    <row r="21" spans="1:15" s="35" customFormat="1" ht="14.25" outlineLevel="1">
      <c r="A21" s="12"/>
      <c r="B21" s="33"/>
      <c r="C21" s="30" t="s">
        <v>109</v>
      </c>
      <c r="D21" s="31"/>
      <c r="E21" s="43"/>
      <c r="F21" s="251" t="s">
        <v>171</v>
      </c>
      <c r="G21" s="252"/>
      <c r="H21" s="30" t="s">
        <v>111</v>
      </c>
      <c r="I21" s="30"/>
      <c r="J21" s="32"/>
      <c r="K21" s="32"/>
      <c r="L21" s="32"/>
      <c r="M21" s="32"/>
      <c r="N21" s="32"/>
      <c r="O21" s="32"/>
    </row>
    <row r="22" spans="1:15" ht="14.25">
      <c r="B22" s="53"/>
      <c r="C22" s="44" t="s">
        <v>117</v>
      </c>
      <c r="D22" s="31"/>
      <c r="E22" s="6"/>
    </row>
    <row r="23" spans="1:15">
      <c r="B23" s="53"/>
      <c r="C23" s="5"/>
      <c r="D23" s="5"/>
      <c r="E23" s="6"/>
    </row>
    <row r="25" spans="1:15" ht="48" customHeight="1">
      <c r="A25" s="229" t="s">
        <v>3</v>
      </c>
      <c r="B25" s="230" t="s">
        <v>6</v>
      </c>
      <c r="C25" s="229" t="s">
        <v>15</v>
      </c>
      <c r="D25" s="229" t="s">
        <v>14</v>
      </c>
      <c r="E25" s="229" t="s">
        <v>4</v>
      </c>
      <c r="F25" s="229" t="s">
        <v>19</v>
      </c>
      <c r="G25" s="229"/>
      <c r="H25" s="226"/>
      <c r="I25" s="229" t="s">
        <v>21</v>
      </c>
      <c r="J25" s="229" t="s">
        <v>20</v>
      </c>
      <c r="K25" s="229"/>
      <c r="L25" s="229"/>
      <c r="M25" s="226"/>
      <c r="N25" s="229" t="s">
        <v>12</v>
      </c>
      <c r="O25" s="229"/>
    </row>
    <row r="26" spans="1:15" ht="28.5" customHeight="1">
      <c r="A26" s="229"/>
      <c r="B26" s="230"/>
      <c r="C26" s="226"/>
      <c r="D26" s="226"/>
      <c r="E26" s="229"/>
      <c r="F26" s="40" t="s">
        <v>5</v>
      </c>
      <c r="G26" s="40" t="s">
        <v>9</v>
      </c>
      <c r="H26" s="229" t="s">
        <v>16</v>
      </c>
      <c r="I26" s="231"/>
      <c r="J26" s="229" t="s">
        <v>5</v>
      </c>
      <c r="K26" s="229" t="s">
        <v>7</v>
      </c>
      <c r="L26" s="40" t="s">
        <v>9</v>
      </c>
      <c r="M26" s="229" t="s">
        <v>16</v>
      </c>
      <c r="N26" s="229" t="s">
        <v>13</v>
      </c>
      <c r="O26" s="229"/>
    </row>
    <row r="27" spans="1:15" ht="36">
      <c r="A27" s="229"/>
      <c r="B27" s="230"/>
      <c r="C27" s="226"/>
      <c r="D27" s="226"/>
      <c r="E27" s="229"/>
      <c r="F27" s="40" t="s">
        <v>8</v>
      </c>
      <c r="G27" s="40" t="s">
        <v>7</v>
      </c>
      <c r="H27" s="226"/>
      <c r="I27" s="231"/>
      <c r="J27" s="229"/>
      <c r="K27" s="226"/>
      <c r="L27" s="40" t="s">
        <v>7</v>
      </c>
      <c r="M27" s="226"/>
      <c r="N27" s="40" t="s">
        <v>10</v>
      </c>
      <c r="O27" s="40" t="s">
        <v>11</v>
      </c>
    </row>
    <row r="28" spans="1:15">
      <c r="A28" s="37">
        <v>1</v>
      </c>
      <c r="B28" s="38">
        <v>2</v>
      </c>
      <c r="C28" s="40">
        <v>3</v>
      </c>
      <c r="D28" s="40">
        <v>4</v>
      </c>
      <c r="E28" s="37">
        <v>5</v>
      </c>
      <c r="F28" s="39">
        <v>6</v>
      </c>
      <c r="G28" s="39">
        <v>7</v>
      </c>
      <c r="H28" s="39">
        <v>8</v>
      </c>
      <c r="I28" s="39">
        <v>9</v>
      </c>
      <c r="J28" s="39">
        <v>10</v>
      </c>
      <c r="K28" s="39">
        <v>11</v>
      </c>
      <c r="L28" s="39">
        <v>12</v>
      </c>
      <c r="M28" s="39">
        <v>13</v>
      </c>
      <c r="N28" s="39">
        <v>14</v>
      </c>
      <c r="O28" s="39">
        <v>15</v>
      </c>
    </row>
    <row r="29" spans="1:15" ht="19.149999999999999" customHeight="1">
      <c r="A29" s="223" t="s">
        <v>25</v>
      </c>
      <c r="B29" s="232"/>
      <c r="C29" s="232"/>
      <c r="D29" s="232"/>
      <c r="E29" s="232"/>
      <c r="F29" s="232"/>
      <c r="G29" s="232"/>
      <c r="H29" s="232"/>
      <c r="I29" s="232"/>
      <c r="J29" s="232"/>
      <c r="K29" s="232"/>
      <c r="L29" s="232"/>
      <c r="M29" s="232"/>
      <c r="N29" s="232"/>
      <c r="O29" s="232"/>
    </row>
    <row r="30" spans="1:15" ht="48">
      <c r="A30" s="233">
        <v>1</v>
      </c>
      <c r="B30" s="234" t="s">
        <v>170</v>
      </c>
      <c r="C30" s="51" t="s">
        <v>169</v>
      </c>
      <c r="D30" s="233" t="s">
        <v>164</v>
      </c>
      <c r="E30" s="236">
        <v>1</v>
      </c>
      <c r="F30" s="46">
        <v>142.15</v>
      </c>
      <c r="G30" s="46">
        <v>120.53</v>
      </c>
      <c r="H30" s="237">
        <v>3.81</v>
      </c>
      <c r="I30" s="238" t="s">
        <v>168</v>
      </c>
      <c r="J30" s="237">
        <v>162.9</v>
      </c>
      <c r="K30" s="237">
        <v>20.48</v>
      </c>
      <c r="L30" s="46">
        <v>138.61000000000001</v>
      </c>
      <c r="M30" s="237">
        <v>3.81</v>
      </c>
      <c r="N30" s="46">
        <v>2.0099999999999998</v>
      </c>
      <c r="O30" s="46">
        <v>2.31</v>
      </c>
    </row>
    <row r="31" spans="1:15" ht="84">
      <c r="A31" s="233"/>
      <c r="B31" s="235"/>
      <c r="C31" s="47" t="s">
        <v>167</v>
      </c>
      <c r="D31" s="233"/>
      <c r="E31" s="236"/>
      <c r="F31" s="46">
        <v>17.809999999999999</v>
      </c>
      <c r="G31" s="46">
        <v>10.09</v>
      </c>
      <c r="H31" s="237"/>
      <c r="I31" s="232"/>
      <c r="J31" s="237"/>
      <c r="K31" s="237"/>
      <c r="L31" s="46">
        <v>11.6</v>
      </c>
      <c r="M31" s="237"/>
      <c r="N31" s="46">
        <v>0.87</v>
      </c>
      <c r="O31" s="46">
        <v>1</v>
      </c>
    </row>
    <row r="32" spans="1:15" ht="48">
      <c r="A32" s="233">
        <v>2</v>
      </c>
      <c r="B32" s="234" t="s">
        <v>166</v>
      </c>
      <c r="C32" s="51" t="s">
        <v>165</v>
      </c>
      <c r="D32" s="233" t="s">
        <v>164</v>
      </c>
      <c r="E32" s="236">
        <v>1</v>
      </c>
      <c r="F32" s="46">
        <v>1002.37</v>
      </c>
      <c r="G32" s="46">
        <v>412.27</v>
      </c>
      <c r="H32" s="237"/>
      <c r="I32" s="238" t="s">
        <v>163</v>
      </c>
      <c r="J32" s="237">
        <v>1152.73</v>
      </c>
      <c r="K32" s="237">
        <v>678.62</v>
      </c>
      <c r="L32" s="46">
        <v>474.11</v>
      </c>
      <c r="M32" s="237"/>
      <c r="N32" s="46">
        <v>62.05</v>
      </c>
      <c r="O32" s="46">
        <v>71.36</v>
      </c>
    </row>
    <row r="33" spans="1:15" ht="84">
      <c r="A33" s="233"/>
      <c r="B33" s="235"/>
      <c r="C33" s="47" t="s">
        <v>162</v>
      </c>
      <c r="D33" s="233"/>
      <c r="E33" s="236"/>
      <c r="F33" s="46">
        <v>590.1</v>
      </c>
      <c r="G33" s="46">
        <v>47.89</v>
      </c>
      <c r="H33" s="237"/>
      <c r="I33" s="232"/>
      <c r="J33" s="237"/>
      <c r="K33" s="237"/>
      <c r="L33" s="46">
        <v>55.07</v>
      </c>
      <c r="M33" s="237"/>
      <c r="N33" s="46">
        <v>3.85</v>
      </c>
      <c r="O33" s="46">
        <v>4.43</v>
      </c>
    </row>
    <row r="34" spans="1:15" ht="24">
      <c r="A34" s="233">
        <v>3</v>
      </c>
      <c r="B34" s="234" t="s">
        <v>161</v>
      </c>
      <c r="C34" s="51" t="s">
        <v>160</v>
      </c>
      <c r="D34" s="233" t="s">
        <v>159</v>
      </c>
      <c r="E34" s="236">
        <v>0.4</v>
      </c>
      <c r="F34" s="46">
        <v>585.97</v>
      </c>
      <c r="G34" s="46">
        <v>54.45</v>
      </c>
      <c r="H34" s="237">
        <v>453.59</v>
      </c>
      <c r="I34" s="238" t="s">
        <v>158</v>
      </c>
      <c r="J34" s="237">
        <v>242.34</v>
      </c>
      <c r="K34" s="237">
        <v>35.85</v>
      </c>
      <c r="L34" s="46">
        <v>25.05</v>
      </c>
      <c r="M34" s="237">
        <v>181.44</v>
      </c>
      <c r="N34" s="46">
        <v>8.2899999999999991</v>
      </c>
      <c r="O34" s="46">
        <v>3.82</v>
      </c>
    </row>
    <row r="35" spans="1:15" ht="84">
      <c r="A35" s="233"/>
      <c r="B35" s="235"/>
      <c r="C35" s="47" t="s">
        <v>157</v>
      </c>
      <c r="D35" s="233"/>
      <c r="E35" s="236"/>
      <c r="F35" s="46">
        <v>77.930000000000007</v>
      </c>
      <c r="G35" s="46">
        <v>1.89</v>
      </c>
      <c r="H35" s="237"/>
      <c r="I35" s="232"/>
      <c r="J35" s="237"/>
      <c r="K35" s="237"/>
      <c r="L35" s="46">
        <v>0.87</v>
      </c>
      <c r="M35" s="237"/>
      <c r="N35" s="46">
        <v>0.14000000000000001</v>
      </c>
      <c r="O35" s="46">
        <v>7.0000000000000007E-2</v>
      </c>
    </row>
    <row r="36" spans="1:15" ht="36">
      <c r="A36" s="233">
        <v>4</v>
      </c>
      <c r="B36" s="234" t="s">
        <v>156</v>
      </c>
      <c r="C36" s="51" t="s">
        <v>155</v>
      </c>
      <c r="D36" s="233" t="s">
        <v>154</v>
      </c>
      <c r="E36" s="236">
        <v>0.2</v>
      </c>
      <c r="F36" s="46">
        <v>871.84</v>
      </c>
      <c r="G36" s="46">
        <v>191.31</v>
      </c>
      <c r="H36" s="237">
        <v>513.21</v>
      </c>
      <c r="I36" s="238" t="s">
        <v>153</v>
      </c>
      <c r="J36" s="237">
        <v>185.13</v>
      </c>
      <c r="K36" s="237">
        <v>38.479999999999997</v>
      </c>
      <c r="L36" s="46">
        <v>44</v>
      </c>
      <c r="M36" s="237">
        <v>102.65</v>
      </c>
      <c r="N36" s="46">
        <v>17.8</v>
      </c>
      <c r="O36" s="46">
        <v>4.09</v>
      </c>
    </row>
    <row r="37" spans="1:15" ht="84">
      <c r="A37" s="233"/>
      <c r="B37" s="235"/>
      <c r="C37" s="47" t="s">
        <v>152</v>
      </c>
      <c r="D37" s="233"/>
      <c r="E37" s="236"/>
      <c r="F37" s="46">
        <v>167.32</v>
      </c>
      <c r="G37" s="46">
        <v>7.43</v>
      </c>
      <c r="H37" s="237"/>
      <c r="I37" s="232"/>
      <c r="J37" s="237"/>
      <c r="K37" s="237"/>
      <c r="L37" s="46">
        <v>1.71</v>
      </c>
      <c r="M37" s="237"/>
      <c r="N37" s="46">
        <v>0.55000000000000004</v>
      </c>
      <c r="O37" s="46">
        <v>0.13</v>
      </c>
    </row>
    <row r="38" spans="1:15" ht="36">
      <c r="A38" s="233">
        <v>5</v>
      </c>
      <c r="B38" s="234" t="s">
        <v>151</v>
      </c>
      <c r="C38" s="51" t="s">
        <v>150</v>
      </c>
      <c r="D38" s="233" t="s">
        <v>149</v>
      </c>
      <c r="E38" s="236">
        <v>1</v>
      </c>
      <c r="F38" s="46">
        <v>117.86</v>
      </c>
      <c r="G38" s="46">
        <v>69.45</v>
      </c>
      <c r="H38" s="237">
        <v>2.4300000000000002</v>
      </c>
      <c r="I38" s="238" t="s">
        <v>148</v>
      </c>
      <c r="J38" s="237">
        <v>135.18</v>
      </c>
      <c r="K38" s="237">
        <v>52.88</v>
      </c>
      <c r="L38" s="46">
        <v>79.87</v>
      </c>
      <c r="M38" s="237">
        <v>2.4300000000000002</v>
      </c>
      <c r="N38" s="46">
        <v>4.78</v>
      </c>
      <c r="O38" s="46">
        <v>5.5</v>
      </c>
    </row>
    <row r="39" spans="1:15" ht="84">
      <c r="A39" s="233"/>
      <c r="B39" s="235"/>
      <c r="C39" s="47" t="s">
        <v>147</v>
      </c>
      <c r="D39" s="233"/>
      <c r="E39" s="236"/>
      <c r="F39" s="46">
        <v>45.98</v>
      </c>
      <c r="G39" s="46">
        <v>20.74</v>
      </c>
      <c r="H39" s="237"/>
      <c r="I39" s="232"/>
      <c r="J39" s="237"/>
      <c r="K39" s="237"/>
      <c r="L39" s="46">
        <v>23.85</v>
      </c>
      <c r="M39" s="237"/>
      <c r="N39" s="46">
        <v>1.78</v>
      </c>
      <c r="O39" s="46">
        <v>2.0499999999999998</v>
      </c>
    </row>
    <row r="40" spans="1:15" ht="36">
      <c r="A40" s="233">
        <v>6</v>
      </c>
      <c r="B40" s="234" t="s">
        <v>146</v>
      </c>
      <c r="C40" s="51" t="s">
        <v>145</v>
      </c>
      <c r="D40" s="233" t="s">
        <v>140</v>
      </c>
      <c r="E40" s="236">
        <v>0.1</v>
      </c>
      <c r="F40" s="46">
        <v>280.60000000000002</v>
      </c>
      <c r="G40" s="46">
        <v>9.43</v>
      </c>
      <c r="H40" s="237">
        <v>208.96</v>
      </c>
      <c r="I40" s="238" t="s">
        <v>144</v>
      </c>
      <c r="J40" s="237">
        <v>29.13</v>
      </c>
      <c r="K40" s="237">
        <v>7.15</v>
      </c>
      <c r="L40" s="46">
        <v>1.08</v>
      </c>
      <c r="M40" s="237">
        <v>20.9</v>
      </c>
      <c r="N40" s="46">
        <v>5.84</v>
      </c>
      <c r="O40" s="46">
        <v>0.67</v>
      </c>
    </row>
    <row r="41" spans="1:15" ht="132">
      <c r="A41" s="233"/>
      <c r="B41" s="235"/>
      <c r="C41" s="47" t="s">
        <v>143</v>
      </c>
      <c r="D41" s="233"/>
      <c r="E41" s="236"/>
      <c r="F41" s="46">
        <v>62.21</v>
      </c>
      <c r="G41" s="46">
        <v>0.1</v>
      </c>
      <c r="H41" s="237"/>
      <c r="I41" s="232"/>
      <c r="J41" s="237"/>
      <c r="K41" s="237"/>
      <c r="L41" s="46">
        <v>0.01</v>
      </c>
      <c r="M41" s="237"/>
      <c r="N41" s="46">
        <v>0.01</v>
      </c>
      <c r="O41" s="46"/>
    </row>
    <row r="42" spans="1:15" ht="24">
      <c r="A42" s="233">
        <v>7</v>
      </c>
      <c r="B42" s="234" t="s">
        <v>142</v>
      </c>
      <c r="C42" s="51" t="s">
        <v>141</v>
      </c>
      <c r="D42" s="233" t="s">
        <v>140</v>
      </c>
      <c r="E42" s="236">
        <v>0.1</v>
      </c>
      <c r="F42" s="46">
        <v>654</v>
      </c>
      <c r="G42" s="46">
        <v>7.09</v>
      </c>
      <c r="H42" s="237">
        <v>622.27</v>
      </c>
      <c r="I42" s="238" t="s">
        <v>139</v>
      </c>
      <c r="J42" s="237">
        <v>65.88</v>
      </c>
      <c r="K42" s="237">
        <v>2.83</v>
      </c>
      <c r="L42" s="46">
        <v>0.82</v>
      </c>
      <c r="M42" s="237">
        <v>62.23</v>
      </c>
      <c r="N42" s="46">
        <v>2.72</v>
      </c>
      <c r="O42" s="46">
        <v>0.31</v>
      </c>
    </row>
    <row r="43" spans="1:15" ht="132">
      <c r="A43" s="233"/>
      <c r="B43" s="235"/>
      <c r="C43" s="47" t="s">
        <v>138</v>
      </c>
      <c r="D43" s="233"/>
      <c r="E43" s="236"/>
      <c r="F43" s="46">
        <v>24.64</v>
      </c>
      <c r="G43" s="46">
        <v>0.1</v>
      </c>
      <c r="H43" s="237"/>
      <c r="I43" s="232"/>
      <c r="J43" s="237"/>
      <c r="K43" s="237"/>
      <c r="L43" s="46">
        <v>0.01</v>
      </c>
      <c r="M43" s="237"/>
      <c r="N43" s="46">
        <v>0.01</v>
      </c>
      <c r="O43" s="46"/>
    </row>
    <row r="44" spans="1:15" ht="24">
      <c r="A44" s="233">
        <v>8</v>
      </c>
      <c r="B44" s="234" t="s">
        <v>137</v>
      </c>
      <c r="C44" s="51" t="s">
        <v>136</v>
      </c>
      <c r="D44" s="233" t="s">
        <v>135</v>
      </c>
      <c r="E44" s="236">
        <v>1</v>
      </c>
      <c r="F44" s="46">
        <v>11.6</v>
      </c>
      <c r="G44" s="46">
        <v>2.42</v>
      </c>
      <c r="H44" s="237">
        <v>0.55000000000000004</v>
      </c>
      <c r="I44" s="238" t="s">
        <v>134</v>
      </c>
      <c r="J44" s="237">
        <v>13.25</v>
      </c>
      <c r="K44" s="237">
        <v>9.92</v>
      </c>
      <c r="L44" s="46">
        <v>2.78</v>
      </c>
      <c r="M44" s="237">
        <v>0.55000000000000004</v>
      </c>
      <c r="N44" s="46">
        <v>0.87</v>
      </c>
      <c r="O44" s="46">
        <v>1</v>
      </c>
    </row>
    <row r="45" spans="1:15" ht="84">
      <c r="A45" s="233"/>
      <c r="B45" s="235"/>
      <c r="C45" s="47" t="s">
        <v>133</v>
      </c>
      <c r="D45" s="233"/>
      <c r="E45" s="236"/>
      <c r="F45" s="46">
        <v>8.6300000000000008</v>
      </c>
      <c r="G45" s="46">
        <v>0.14000000000000001</v>
      </c>
      <c r="H45" s="237"/>
      <c r="I45" s="232"/>
      <c r="J45" s="237"/>
      <c r="K45" s="237"/>
      <c r="L45" s="46">
        <v>0.16</v>
      </c>
      <c r="M45" s="237"/>
      <c r="N45" s="46">
        <v>0.01</v>
      </c>
      <c r="O45" s="46">
        <v>0.01</v>
      </c>
    </row>
    <row r="46" spans="1:15" ht="24">
      <c r="A46" s="233">
        <v>9</v>
      </c>
      <c r="B46" s="234" t="s">
        <v>132</v>
      </c>
      <c r="C46" s="51" t="s">
        <v>131</v>
      </c>
      <c r="D46" s="233" t="s">
        <v>130</v>
      </c>
      <c r="E46" s="236">
        <v>1</v>
      </c>
      <c r="F46" s="46">
        <v>209.67</v>
      </c>
      <c r="G46" s="46">
        <v>125.68</v>
      </c>
      <c r="H46" s="237">
        <v>2.6</v>
      </c>
      <c r="I46" s="238" t="s">
        <v>129</v>
      </c>
      <c r="J46" s="237">
        <v>240.73</v>
      </c>
      <c r="K46" s="237">
        <v>93.6</v>
      </c>
      <c r="L46" s="46">
        <v>144.53</v>
      </c>
      <c r="M46" s="237">
        <v>2.6</v>
      </c>
      <c r="N46" s="46">
        <v>8.09</v>
      </c>
      <c r="O46" s="46">
        <v>9.3000000000000007</v>
      </c>
    </row>
    <row r="47" spans="1:15" ht="84">
      <c r="A47" s="233"/>
      <c r="B47" s="235"/>
      <c r="C47" s="47" t="s">
        <v>128</v>
      </c>
      <c r="D47" s="233"/>
      <c r="E47" s="236"/>
      <c r="F47" s="46">
        <v>81.39</v>
      </c>
      <c r="G47" s="46">
        <v>8.91</v>
      </c>
      <c r="H47" s="237"/>
      <c r="I47" s="232"/>
      <c r="J47" s="237"/>
      <c r="K47" s="237"/>
      <c r="L47" s="46">
        <v>10.25</v>
      </c>
      <c r="M47" s="237"/>
      <c r="N47" s="46">
        <v>0.66</v>
      </c>
      <c r="O47" s="46">
        <v>0.76</v>
      </c>
    </row>
    <row r="48" spans="1:15">
      <c r="A48" s="239" t="s">
        <v>44</v>
      </c>
      <c r="B48" s="232"/>
      <c r="C48" s="232"/>
      <c r="D48" s="232"/>
      <c r="E48" s="232"/>
      <c r="F48" s="232"/>
      <c r="G48" s="232"/>
      <c r="H48" s="232"/>
      <c r="I48" s="232"/>
      <c r="J48" s="50">
        <v>32916.19</v>
      </c>
      <c r="K48" s="46"/>
      <c r="L48" s="46"/>
      <c r="M48" s="46"/>
      <c r="N48" s="46"/>
      <c r="O48" s="50">
        <v>98.36</v>
      </c>
    </row>
    <row r="49" spans="1:15">
      <c r="A49" s="232"/>
      <c r="B49" s="232"/>
      <c r="C49" s="232"/>
      <c r="D49" s="232"/>
      <c r="E49" s="232"/>
      <c r="F49" s="232"/>
      <c r="G49" s="232"/>
      <c r="H49" s="232"/>
      <c r="I49" s="232"/>
      <c r="J49" s="46"/>
      <c r="K49" s="46"/>
      <c r="L49" s="46"/>
      <c r="M49" s="46"/>
      <c r="N49" s="46"/>
      <c r="O49" s="50">
        <v>8.4499999999999993</v>
      </c>
    </row>
    <row r="50" spans="1:15" ht="19.149999999999999" customHeight="1">
      <c r="A50" s="223" t="s">
        <v>127</v>
      </c>
      <c r="B50" s="232"/>
      <c r="C50" s="232"/>
      <c r="D50" s="232"/>
      <c r="E50" s="232"/>
      <c r="F50" s="232"/>
      <c r="G50" s="232"/>
      <c r="H50" s="232"/>
      <c r="I50" s="232"/>
      <c r="J50" s="232"/>
      <c r="K50" s="232"/>
      <c r="L50" s="232"/>
      <c r="M50" s="232"/>
      <c r="N50" s="232"/>
      <c r="O50" s="232"/>
    </row>
    <row r="51" spans="1:15">
      <c r="A51" s="245">
        <v>10</v>
      </c>
      <c r="B51" s="234" t="s">
        <v>63</v>
      </c>
      <c r="C51" s="239" t="s">
        <v>126</v>
      </c>
      <c r="D51" s="245" t="s">
        <v>65</v>
      </c>
      <c r="E51" s="246">
        <v>1</v>
      </c>
      <c r="F51" s="49">
        <v>87929</v>
      </c>
      <c r="G51" s="46"/>
      <c r="H51" s="237"/>
      <c r="I51" s="237"/>
      <c r="J51" s="247">
        <v>87929</v>
      </c>
      <c r="K51" s="247"/>
      <c r="L51" s="49"/>
      <c r="M51" s="247"/>
      <c r="N51" s="46"/>
      <c r="O51" s="49"/>
    </row>
    <row r="52" spans="1:15">
      <c r="A52" s="240"/>
      <c r="B52" s="235"/>
      <c r="C52" s="244"/>
      <c r="D52" s="240"/>
      <c r="E52" s="240"/>
      <c r="F52" s="46"/>
      <c r="G52" s="46"/>
      <c r="H52" s="237"/>
      <c r="I52" s="237"/>
      <c r="J52" s="248"/>
      <c r="K52" s="248"/>
      <c r="L52" s="49"/>
      <c r="M52" s="248"/>
      <c r="N52" s="46"/>
      <c r="O52" s="49"/>
    </row>
    <row r="53" spans="1:15">
      <c r="A53" s="245">
        <v>11</v>
      </c>
      <c r="B53" s="234" t="s">
        <v>63</v>
      </c>
      <c r="C53" s="239" t="s">
        <v>125</v>
      </c>
      <c r="D53" s="245" t="s">
        <v>65</v>
      </c>
      <c r="E53" s="246">
        <v>1</v>
      </c>
      <c r="F53" s="49">
        <v>76613</v>
      </c>
      <c r="G53" s="46"/>
      <c r="H53" s="237"/>
      <c r="I53" s="237"/>
      <c r="J53" s="247">
        <v>76613</v>
      </c>
      <c r="K53" s="247"/>
      <c r="L53" s="49"/>
      <c r="M53" s="247"/>
      <c r="N53" s="46"/>
      <c r="O53" s="49"/>
    </row>
    <row r="54" spans="1:15">
      <c r="A54" s="240"/>
      <c r="B54" s="235"/>
      <c r="C54" s="244"/>
      <c r="D54" s="240"/>
      <c r="E54" s="240"/>
      <c r="F54" s="46"/>
      <c r="G54" s="46"/>
      <c r="H54" s="237"/>
      <c r="I54" s="237"/>
      <c r="J54" s="248"/>
      <c r="K54" s="248"/>
      <c r="L54" s="49"/>
      <c r="M54" s="248"/>
      <c r="N54" s="46"/>
      <c r="O54" s="49"/>
    </row>
    <row r="55" spans="1:15">
      <c r="A55" s="239" t="s">
        <v>124</v>
      </c>
      <c r="B55" s="232"/>
      <c r="C55" s="232"/>
      <c r="D55" s="232"/>
      <c r="E55" s="232"/>
      <c r="F55" s="232"/>
      <c r="G55" s="232"/>
      <c r="H55" s="232"/>
      <c r="I55" s="232"/>
      <c r="J55" s="50">
        <v>164542</v>
      </c>
      <c r="K55" s="46"/>
      <c r="L55" s="46"/>
      <c r="M55" s="46"/>
      <c r="N55" s="46"/>
      <c r="O55" s="46"/>
    </row>
    <row r="56" spans="1:15" ht="19.149999999999999" customHeight="1">
      <c r="A56" s="223" t="s">
        <v>123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32"/>
      <c r="L56" s="232"/>
      <c r="M56" s="232"/>
      <c r="N56" s="232"/>
      <c r="O56" s="232"/>
    </row>
    <row r="57" spans="1:15">
      <c r="A57" s="245">
        <v>12</v>
      </c>
      <c r="B57" s="234" t="s">
        <v>63</v>
      </c>
      <c r="C57" s="239" t="s">
        <v>122</v>
      </c>
      <c r="D57" s="245" t="s">
        <v>65</v>
      </c>
      <c r="E57" s="246">
        <v>1</v>
      </c>
      <c r="F57" s="49">
        <v>5700</v>
      </c>
      <c r="G57" s="46"/>
      <c r="H57" s="247">
        <v>5700</v>
      </c>
      <c r="I57" s="237"/>
      <c r="J57" s="247">
        <v>5700</v>
      </c>
      <c r="K57" s="247"/>
      <c r="L57" s="49"/>
      <c r="M57" s="247">
        <v>5700</v>
      </c>
      <c r="N57" s="46"/>
      <c r="O57" s="49"/>
    </row>
    <row r="58" spans="1:15">
      <c r="A58" s="240"/>
      <c r="B58" s="235"/>
      <c r="C58" s="244"/>
      <c r="D58" s="240"/>
      <c r="E58" s="240"/>
      <c r="F58" s="46"/>
      <c r="G58" s="46"/>
      <c r="H58" s="248"/>
      <c r="I58" s="237"/>
      <c r="J58" s="248"/>
      <c r="K58" s="248"/>
      <c r="L58" s="49"/>
      <c r="M58" s="248"/>
      <c r="N58" s="46"/>
      <c r="O58" s="49"/>
    </row>
    <row r="59" spans="1:15">
      <c r="A59" s="245">
        <v>13</v>
      </c>
      <c r="B59" s="234" t="s">
        <v>63</v>
      </c>
      <c r="C59" s="239" t="s">
        <v>121</v>
      </c>
      <c r="D59" s="245" t="s">
        <v>65</v>
      </c>
      <c r="E59" s="246">
        <v>1</v>
      </c>
      <c r="F59" s="49">
        <v>32819.1</v>
      </c>
      <c r="G59" s="46"/>
      <c r="H59" s="247">
        <v>32819.1</v>
      </c>
      <c r="I59" s="237"/>
      <c r="J59" s="247">
        <v>32819.1</v>
      </c>
      <c r="K59" s="247"/>
      <c r="L59" s="49"/>
      <c r="M59" s="247">
        <v>32819.1</v>
      </c>
      <c r="N59" s="46"/>
      <c r="O59" s="49"/>
    </row>
    <row r="60" spans="1:15">
      <c r="A60" s="240"/>
      <c r="B60" s="235"/>
      <c r="C60" s="244"/>
      <c r="D60" s="240"/>
      <c r="E60" s="240"/>
      <c r="F60" s="46"/>
      <c r="G60" s="46"/>
      <c r="H60" s="248"/>
      <c r="I60" s="237"/>
      <c r="J60" s="248"/>
      <c r="K60" s="248"/>
      <c r="L60" s="49"/>
      <c r="M60" s="248"/>
      <c r="N60" s="46"/>
      <c r="O60" s="49"/>
    </row>
    <row r="61" spans="1:15">
      <c r="A61" s="239" t="s">
        <v>120</v>
      </c>
      <c r="B61" s="232"/>
      <c r="C61" s="232"/>
      <c r="D61" s="232"/>
      <c r="E61" s="232"/>
      <c r="F61" s="232"/>
      <c r="G61" s="232"/>
      <c r="H61" s="232"/>
      <c r="I61" s="232"/>
      <c r="J61" s="50">
        <v>38519.1</v>
      </c>
      <c r="K61" s="46"/>
      <c r="L61" s="46"/>
      <c r="M61" s="46"/>
      <c r="N61" s="46"/>
      <c r="O61" s="46"/>
    </row>
    <row r="62" spans="1:15">
      <c r="A62" s="249" t="s">
        <v>83</v>
      </c>
      <c r="B62" s="250"/>
      <c r="C62" s="250"/>
      <c r="D62" s="250"/>
      <c r="E62" s="250"/>
      <c r="F62" s="250"/>
      <c r="G62" s="250"/>
      <c r="H62" s="250"/>
      <c r="I62" s="250"/>
      <c r="J62" s="250"/>
      <c r="K62" s="250"/>
      <c r="L62" s="250"/>
      <c r="M62" s="250"/>
      <c r="N62" s="250"/>
      <c r="O62" s="250"/>
    </row>
    <row r="63" spans="1:15">
      <c r="A63" s="244" t="s">
        <v>84</v>
      </c>
      <c r="B63" s="232"/>
      <c r="C63" s="232"/>
      <c r="D63" s="232"/>
      <c r="E63" s="232"/>
      <c r="F63" s="232"/>
      <c r="G63" s="232"/>
      <c r="H63" s="232"/>
      <c r="I63" s="232"/>
      <c r="J63" s="52">
        <v>220121.58</v>
      </c>
      <c r="K63" s="52">
        <v>10507.09</v>
      </c>
      <c r="L63" s="52">
        <v>4832.4399999999996</v>
      </c>
      <c r="M63" s="52">
        <v>40240.050000000003</v>
      </c>
      <c r="N63" s="46"/>
      <c r="O63" s="52">
        <v>98.36</v>
      </c>
    </row>
    <row r="64" spans="1:15">
      <c r="A64" s="232"/>
      <c r="B64" s="232"/>
      <c r="C64" s="232"/>
      <c r="D64" s="232"/>
      <c r="E64" s="232"/>
      <c r="F64" s="232"/>
      <c r="G64" s="232"/>
      <c r="H64" s="232"/>
      <c r="I64" s="232"/>
      <c r="J64" s="46"/>
      <c r="K64" s="46"/>
      <c r="L64" s="52">
        <v>1108.81</v>
      </c>
      <c r="M64" s="46"/>
      <c r="N64" s="46"/>
      <c r="O64" s="52">
        <v>8.4499999999999993</v>
      </c>
    </row>
    <row r="65" spans="1:15">
      <c r="A65" s="244" t="s">
        <v>85</v>
      </c>
      <c r="B65" s="232"/>
      <c r="C65" s="232"/>
      <c r="D65" s="232"/>
      <c r="E65" s="232"/>
      <c r="F65" s="232"/>
      <c r="G65" s="232"/>
      <c r="H65" s="232"/>
      <c r="I65" s="232"/>
      <c r="J65" s="52">
        <v>10198.42</v>
      </c>
      <c r="K65" s="46"/>
      <c r="L65" s="46"/>
      <c r="M65" s="46"/>
      <c r="N65" s="46"/>
      <c r="O65" s="46"/>
    </row>
    <row r="66" spans="1:15">
      <c r="A66" s="244" t="s">
        <v>86</v>
      </c>
      <c r="B66" s="232"/>
      <c r="C66" s="232"/>
      <c r="D66" s="232"/>
      <c r="E66" s="232"/>
      <c r="F66" s="232"/>
      <c r="G66" s="232"/>
      <c r="H66" s="232"/>
      <c r="I66" s="232"/>
      <c r="J66" s="52">
        <v>5657.29</v>
      </c>
      <c r="K66" s="46"/>
      <c r="L66" s="46"/>
      <c r="M66" s="46"/>
      <c r="N66" s="46"/>
      <c r="O66" s="46"/>
    </row>
    <row r="67" spans="1:15">
      <c r="A67" s="239" t="s">
        <v>87</v>
      </c>
      <c r="B67" s="232"/>
      <c r="C67" s="232"/>
      <c r="D67" s="232"/>
      <c r="E67" s="232"/>
      <c r="F67" s="232"/>
      <c r="G67" s="232"/>
      <c r="H67" s="232"/>
      <c r="I67" s="232"/>
      <c r="J67" s="46"/>
      <c r="K67" s="46"/>
      <c r="L67" s="46"/>
      <c r="M67" s="46"/>
      <c r="N67" s="46"/>
      <c r="O67" s="46"/>
    </row>
    <row r="68" spans="1:15">
      <c r="A68" s="244" t="s">
        <v>88</v>
      </c>
      <c r="B68" s="232"/>
      <c r="C68" s="232"/>
      <c r="D68" s="232"/>
      <c r="E68" s="232"/>
      <c r="F68" s="232"/>
      <c r="G68" s="232"/>
      <c r="H68" s="232"/>
      <c r="I68" s="232"/>
      <c r="J68" s="52">
        <v>26714.06</v>
      </c>
      <c r="K68" s="46"/>
      <c r="L68" s="46"/>
      <c r="M68" s="46"/>
      <c r="N68" s="46"/>
      <c r="O68" s="52">
        <v>83.95</v>
      </c>
    </row>
    <row r="69" spans="1:15">
      <c r="A69" s="232"/>
      <c r="B69" s="232"/>
      <c r="C69" s="232"/>
      <c r="D69" s="232"/>
      <c r="E69" s="232"/>
      <c r="F69" s="232"/>
      <c r="G69" s="232"/>
      <c r="H69" s="232"/>
      <c r="I69" s="232"/>
      <c r="J69" s="46"/>
      <c r="K69" s="46"/>
      <c r="L69" s="46"/>
      <c r="M69" s="46"/>
      <c r="N69" s="46"/>
      <c r="O69" s="52">
        <v>6.19</v>
      </c>
    </row>
    <row r="70" spans="1:15">
      <c r="A70" s="244" t="s">
        <v>89</v>
      </c>
      <c r="B70" s="232"/>
      <c r="C70" s="232"/>
      <c r="D70" s="232"/>
      <c r="E70" s="232"/>
      <c r="F70" s="232"/>
      <c r="G70" s="232"/>
      <c r="H70" s="232"/>
      <c r="I70" s="232"/>
      <c r="J70" s="52">
        <v>44721.23</v>
      </c>
      <c r="K70" s="46"/>
      <c r="L70" s="46"/>
      <c r="M70" s="46"/>
      <c r="N70" s="46"/>
      <c r="O70" s="52">
        <v>14.41</v>
      </c>
    </row>
    <row r="71" spans="1:15">
      <c r="A71" s="232"/>
      <c r="B71" s="232"/>
      <c r="C71" s="232"/>
      <c r="D71" s="232"/>
      <c r="E71" s="232"/>
      <c r="F71" s="232"/>
      <c r="G71" s="232"/>
      <c r="H71" s="232"/>
      <c r="I71" s="232"/>
      <c r="J71" s="46"/>
      <c r="K71" s="46"/>
      <c r="L71" s="46"/>
      <c r="M71" s="46"/>
      <c r="N71" s="46"/>
      <c r="O71" s="52">
        <v>2.2599999999999998</v>
      </c>
    </row>
    <row r="72" spans="1:15">
      <c r="A72" s="244" t="s">
        <v>119</v>
      </c>
      <c r="B72" s="232"/>
      <c r="C72" s="232"/>
      <c r="D72" s="232"/>
      <c r="E72" s="232"/>
      <c r="F72" s="232"/>
      <c r="G72" s="232"/>
      <c r="H72" s="232"/>
      <c r="I72" s="232"/>
      <c r="J72" s="52">
        <v>164542</v>
      </c>
      <c r="K72" s="46"/>
      <c r="L72" s="46"/>
      <c r="M72" s="46"/>
      <c r="N72" s="46"/>
      <c r="O72" s="46"/>
    </row>
    <row r="73" spans="1:15">
      <c r="A73" s="244" t="s">
        <v>90</v>
      </c>
      <c r="B73" s="232"/>
      <c r="C73" s="232"/>
      <c r="D73" s="232"/>
      <c r="E73" s="232"/>
      <c r="F73" s="232"/>
      <c r="G73" s="232"/>
      <c r="H73" s="232"/>
      <c r="I73" s="232"/>
      <c r="J73" s="52">
        <v>235977.29</v>
      </c>
      <c r="K73" s="46"/>
      <c r="L73" s="46"/>
      <c r="M73" s="46"/>
      <c r="N73" s="46"/>
      <c r="O73" s="52">
        <v>98.36</v>
      </c>
    </row>
    <row r="74" spans="1:15">
      <c r="A74" s="232"/>
      <c r="B74" s="232"/>
      <c r="C74" s="232"/>
      <c r="D74" s="232"/>
      <c r="E74" s="232"/>
      <c r="F74" s="232"/>
      <c r="G74" s="232"/>
      <c r="H74" s="232"/>
      <c r="I74" s="232"/>
      <c r="J74" s="46"/>
      <c r="K74" s="46"/>
      <c r="L74" s="46"/>
      <c r="M74" s="46"/>
      <c r="N74" s="46"/>
      <c r="O74" s="52">
        <v>8.4499999999999993</v>
      </c>
    </row>
    <row r="75" spans="1:15">
      <c r="A75" s="244" t="s">
        <v>91</v>
      </c>
      <c r="B75" s="232"/>
      <c r="C75" s="232"/>
      <c r="D75" s="232"/>
      <c r="E75" s="232"/>
      <c r="F75" s="232"/>
      <c r="G75" s="232"/>
      <c r="H75" s="232"/>
      <c r="I75" s="232"/>
      <c r="J75" s="46"/>
      <c r="K75" s="46"/>
      <c r="L75" s="46"/>
      <c r="M75" s="46"/>
      <c r="N75" s="46"/>
      <c r="O75" s="46"/>
    </row>
    <row r="76" spans="1:15">
      <c r="A76" s="244" t="s">
        <v>92</v>
      </c>
      <c r="B76" s="232"/>
      <c r="C76" s="232"/>
      <c r="D76" s="232"/>
      <c r="E76" s="232"/>
      <c r="F76" s="232"/>
      <c r="G76" s="232"/>
      <c r="H76" s="232"/>
      <c r="I76" s="232"/>
      <c r="J76" s="52">
        <v>40240.050000000003</v>
      </c>
      <c r="K76" s="46"/>
      <c r="L76" s="46"/>
      <c r="M76" s="46"/>
      <c r="N76" s="46"/>
      <c r="O76" s="46"/>
    </row>
    <row r="77" spans="1:15">
      <c r="A77" s="244" t="s">
        <v>93</v>
      </c>
      <c r="B77" s="232"/>
      <c r="C77" s="232"/>
      <c r="D77" s="232"/>
      <c r="E77" s="232"/>
      <c r="F77" s="232"/>
      <c r="G77" s="232"/>
      <c r="H77" s="232"/>
      <c r="I77" s="232"/>
      <c r="J77" s="52">
        <v>4832.4399999999996</v>
      </c>
      <c r="K77" s="46"/>
      <c r="L77" s="46"/>
      <c r="M77" s="46"/>
      <c r="N77" s="46"/>
      <c r="O77" s="46"/>
    </row>
    <row r="78" spans="1:15">
      <c r="A78" s="244" t="s">
        <v>94</v>
      </c>
      <c r="B78" s="232"/>
      <c r="C78" s="232"/>
      <c r="D78" s="232"/>
      <c r="E78" s="232"/>
      <c r="F78" s="232"/>
      <c r="G78" s="232"/>
      <c r="H78" s="232"/>
      <c r="I78" s="232"/>
      <c r="J78" s="52">
        <v>11615.9</v>
      </c>
      <c r="K78" s="46"/>
      <c r="L78" s="46"/>
      <c r="M78" s="46"/>
      <c r="N78" s="46"/>
      <c r="O78" s="46"/>
    </row>
    <row r="79" spans="1:15">
      <c r="A79" s="244" t="s">
        <v>118</v>
      </c>
      <c r="B79" s="232"/>
      <c r="C79" s="232"/>
      <c r="D79" s="232"/>
      <c r="E79" s="232"/>
      <c r="F79" s="232"/>
      <c r="G79" s="232"/>
      <c r="H79" s="232"/>
      <c r="I79" s="232"/>
      <c r="J79" s="52">
        <v>164542</v>
      </c>
      <c r="K79" s="46"/>
      <c r="L79" s="46"/>
      <c r="M79" s="46"/>
      <c r="N79" s="46"/>
      <c r="O79" s="46"/>
    </row>
    <row r="80" spans="1:15">
      <c r="A80" s="244" t="s">
        <v>95</v>
      </c>
      <c r="B80" s="232"/>
      <c r="C80" s="232"/>
      <c r="D80" s="232"/>
      <c r="E80" s="232"/>
      <c r="F80" s="232"/>
      <c r="G80" s="232"/>
      <c r="H80" s="232"/>
      <c r="I80" s="232"/>
      <c r="J80" s="52">
        <v>10198.42</v>
      </c>
      <c r="K80" s="46"/>
      <c r="L80" s="46"/>
      <c r="M80" s="46"/>
      <c r="N80" s="46"/>
      <c r="O80" s="46"/>
    </row>
    <row r="81" spans="1:15">
      <c r="A81" s="244" t="s">
        <v>96</v>
      </c>
      <c r="B81" s="232"/>
      <c r="C81" s="232"/>
      <c r="D81" s="232"/>
      <c r="E81" s="232"/>
      <c r="F81" s="232"/>
      <c r="G81" s="232"/>
      <c r="H81" s="232"/>
      <c r="I81" s="232"/>
      <c r="J81" s="52">
        <v>5657.29</v>
      </c>
      <c r="K81" s="46"/>
      <c r="L81" s="46"/>
      <c r="M81" s="46"/>
      <c r="N81" s="46"/>
      <c r="O81" s="46"/>
    </row>
    <row r="82" spans="1:15">
      <c r="A82" s="239" t="s">
        <v>97</v>
      </c>
      <c r="B82" s="232"/>
      <c r="C82" s="232"/>
      <c r="D82" s="232"/>
      <c r="E82" s="232"/>
      <c r="F82" s="232"/>
      <c r="G82" s="232"/>
      <c r="H82" s="232"/>
      <c r="I82" s="232"/>
      <c r="J82" s="50">
        <v>235977.29</v>
      </c>
      <c r="K82" s="46"/>
      <c r="L82" s="46"/>
      <c r="M82" s="46"/>
      <c r="N82" s="46"/>
      <c r="O82" s="50">
        <v>98.36</v>
      </c>
    </row>
    <row r="83" spans="1:15">
      <c r="A83" s="232"/>
      <c r="B83" s="232"/>
      <c r="C83" s="232"/>
      <c r="D83" s="232"/>
      <c r="E83" s="232"/>
      <c r="F83" s="232"/>
      <c r="G83" s="232"/>
      <c r="H83" s="232"/>
      <c r="I83" s="232"/>
      <c r="J83" s="46"/>
      <c r="K83" s="46"/>
      <c r="L83" s="46"/>
      <c r="M83" s="46"/>
      <c r="N83" s="46"/>
      <c r="O83" s="50">
        <v>8.4499999999999993</v>
      </c>
    </row>
    <row r="87" spans="1:15">
      <c r="A87" s="253" t="s">
        <v>105</v>
      </c>
      <c r="B87" s="256"/>
      <c r="C87" s="257"/>
      <c r="D87" s="253"/>
      <c r="E87" s="258"/>
      <c r="F87" s="259"/>
      <c r="G87" s="259"/>
      <c r="H87" s="259"/>
      <c r="I87" s="259"/>
      <c r="J87" s="259"/>
      <c r="K87" s="259"/>
      <c r="L87" s="259"/>
      <c r="M87" s="259"/>
      <c r="N87" s="259"/>
      <c r="O87" s="259"/>
    </row>
    <row r="88" spans="1:15">
      <c r="A88" s="255" t="s">
        <v>106</v>
      </c>
      <c r="B88" s="254"/>
      <c r="C88" s="254"/>
      <c r="D88" s="254"/>
      <c r="E88" s="254"/>
      <c r="F88" s="254"/>
      <c r="G88" s="254"/>
      <c r="H88" s="254"/>
      <c r="I88" s="254"/>
      <c r="J88" s="254"/>
      <c r="K88" s="254"/>
      <c r="L88" s="254"/>
      <c r="M88" s="254"/>
      <c r="N88" s="254"/>
      <c r="O88" s="254"/>
    </row>
    <row r="90" spans="1:15">
      <c r="A90" s="253" t="s">
        <v>107</v>
      </c>
      <c r="B90" s="254"/>
      <c r="C90" s="254"/>
      <c r="D90" s="254"/>
      <c r="E90" s="254"/>
      <c r="F90" s="254"/>
      <c r="G90" s="254"/>
      <c r="H90" s="254"/>
      <c r="I90" s="254"/>
      <c r="J90" s="254"/>
      <c r="K90" s="254"/>
      <c r="L90" s="254"/>
      <c r="M90" s="254"/>
      <c r="N90" s="254"/>
      <c r="O90" s="254"/>
    </row>
    <row r="91" spans="1:15">
      <c r="A91" s="255" t="s">
        <v>106</v>
      </c>
      <c r="B91" s="254"/>
      <c r="C91" s="254"/>
      <c r="D91" s="254"/>
      <c r="E91" s="254"/>
      <c r="F91" s="254"/>
      <c r="G91" s="254"/>
      <c r="H91" s="254"/>
      <c r="I91" s="254"/>
      <c r="J91" s="254"/>
      <c r="K91" s="254"/>
      <c r="L91" s="254"/>
      <c r="M91" s="254"/>
      <c r="N91" s="254"/>
      <c r="O91" s="254"/>
    </row>
  </sheetData>
  <mergeCells count="168">
    <mergeCell ref="A87:O87"/>
    <mergeCell ref="A88:O88"/>
    <mergeCell ref="A90:O90"/>
    <mergeCell ref="A91:O91"/>
    <mergeCell ref="F21:G21"/>
    <mergeCell ref="A79:I79"/>
    <mergeCell ref="A80:I80"/>
    <mergeCell ref="A81:I81"/>
    <mergeCell ref="A82:I83"/>
    <mergeCell ref="A73:I74"/>
    <mergeCell ref="A75:I75"/>
    <mergeCell ref="A76:I76"/>
    <mergeCell ref="A77:I77"/>
    <mergeCell ref="A78:I78"/>
    <mergeCell ref="M53:M54"/>
    <mergeCell ref="A55:I55"/>
    <mergeCell ref="A56:O56"/>
    <mergeCell ref="C57:C58"/>
    <mergeCell ref="A57:A58"/>
    <mergeCell ref="B57:B58"/>
    <mergeCell ref="D57:D58"/>
    <mergeCell ref="E57:E58"/>
    <mergeCell ref="H57:H58"/>
    <mergeCell ref="I57:I58"/>
    <mergeCell ref="F16:G16"/>
    <mergeCell ref="F20:G20"/>
    <mergeCell ref="F19:G19"/>
    <mergeCell ref="F18:G18"/>
    <mergeCell ref="F17:G17"/>
    <mergeCell ref="A72:I72"/>
    <mergeCell ref="K59:K60"/>
    <mergeCell ref="M59:M60"/>
    <mergeCell ref="A61:I61"/>
    <mergeCell ref="A62:O62"/>
    <mergeCell ref="A63:I64"/>
    <mergeCell ref="A65:I65"/>
    <mergeCell ref="A66:I66"/>
    <mergeCell ref="A67:I67"/>
    <mergeCell ref="A68:I69"/>
    <mergeCell ref="C59:C60"/>
    <mergeCell ref="A59:A60"/>
    <mergeCell ref="B59:B60"/>
    <mergeCell ref="D59:D60"/>
    <mergeCell ref="E59:E60"/>
    <mergeCell ref="H59:H60"/>
    <mergeCell ref="A70:I71"/>
    <mergeCell ref="I59:I60"/>
    <mergeCell ref="J59:J60"/>
    <mergeCell ref="J57:J58"/>
    <mergeCell ref="K57:K58"/>
    <mergeCell ref="M57:M58"/>
    <mergeCell ref="C53:C54"/>
    <mergeCell ref="A53:A54"/>
    <mergeCell ref="B53:B54"/>
    <mergeCell ref="D53:D54"/>
    <mergeCell ref="E53:E54"/>
    <mergeCell ref="H53:H54"/>
    <mergeCell ref="I53:I54"/>
    <mergeCell ref="J53:J54"/>
    <mergeCell ref="K53:K54"/>
    <mergeCell ref="A48:I49"/>
    <mergeCell ref="A50:O50"/>
    <mergeCell ref="C51:C52"/>
    <mergeCell ref="A51:A52"/>
    <mergeCell ref="B51:B52"/>
    <mergeCell ref="D51:D52"/>
    <mergeCell ref="E51:E52"/>
    <mergeCell ref="H51:H52"/>
    <mergeCell ref="I51:I52"/>
    <mergeCell ref="J51:J52"/>
    <mergeCell ref="K51:K52"/>
    <mergeCell ref="M51:M52"/>
    <mergeCell ref="A46:A47"/>
    <mergeCell ref="B46:B47"/>
    <mergeCell ref="D46:D47"/>
    <mergeCell ref="E46:E47"/>
    <mergeCell ref="H46:H47"/>
    <mergeCell ref="I46:I47"/>
    <mergeCell ref="J46:J47"/>
    <mergeCell ref="K46:K47"/>
    <mergeCell ref="M46:M47"/>
    <mergeCell ref="A44:A45"/>
    <mergeCell ref="B44:B45"/>
    <mergeCell ref="D44:D45"/>
    <mergeCell ref="E44:E45"/>
    <mergeCell ref="H44:H45"/>
    <mergeCell ref="I44:I45"/>
    <mergeCell ref="J44:J45"/>
    <mergeCell ref="K44:K45"/>
    <mergeCell ref="M44:M45"/>
    <mergeCell ref="A42:A43"/>
    <mergeCell ref="B42:B43"/>
    <mergeCell ref="D42:D43"/>
    <mergeCell ref="E42:E43"/>
    <mergeCell ref="H42:H43"/>
    <mergeCell ref="I42:I43"/>
    <mergeCell ref="J42:J43"/>
    <mergeCell ref="K42:K43"/>
    <mergeCell ref="M42:M43"/>
    <mergeCell ref="A40:A41"/>
    <mergeCell ref="B40:B41"/>
    <mergeCell ref="D40:D41"/>
    <mergeCell ref="E40:E41"/>
    <mergeCell ref="H40:H41"/>
    <mergeCell ref="I40:I41"/>
    <mergeCell ref="J40:J41"/>
    <mergeCell ref="K40:K41"/>
    <mergeCell ref="M40:M41"/>
    <mergeCell ref="A38:A39"/>
    <mergeCell ref="B38:B39"/>
    <mergeCell ref="D38:D39"/>
    <mergeCell ref="E38:E39"/>
    <mergeCell ref="H38:H39"/>
    <mergeCell ref="I38:I39"/>
    <mergeCell ref="J38:J39"/>
    <mergeCell ref="K38:K39"/>
    <mergeCell ref="M38:M39"/>
    <mergeCell ref="A36:A37"/>
    <mergeCell ref="B36:B37"/>
    <mergeCell ref="D36:D37"/>
    <mergeCell ref="E36:E37"/>
    <mergeCell ref="H36:H37"/>
    <mergeCell ref="I36:I37"/>
    <mergeCell ref="J36:J37"/>
    <mergeCell ref="K36:K37"/>
    <mergeCell ref="M36:M37"/>
    <mergeCell ref="A34:A35"/>
    <mergeCell ref="B34:B35"/>
    <mergeCell ref="D34:D35"/>
    <mergeCell ref="E34:E35"/>
    <mergeCell ref="H34:H35"/>
    <mergeCell ref="I34:I35"/>
    <mergeCell ref="J34:J35"/>
    <mergeCell ref="K34:K35"/>
    <mergeCell ref="M34:M35"/>
    <mergeCell ref="A32:A33"/>
    <mergeCell ref="B32:B33"/>
    <mergeCell ref="D32:D33"/>
    <mergeCell ref="E32:E33"/>
    <mergeCell ref="H32:H33"/>
    <mergeCell ref="I32:I33"/>
    <mergeCell ref="J32:J33"/>
    <mergeCell ref="K32:K33"/>
    <mergeCell ref="M32:M33"/>
    <mergeCell ref="A29:O29"/>
    <mergeCell ref="A30:A31"/>
    <mergeCell ref="B30:B31"/>
    <mergeCell ref="D30:D31"/>
    <mergeCell ref="E30:E31"/>
    <mergeCell ref="H30:H31"/>
    <mergeCell ref="I30:I31"/>
    <mergeCell ref="J30:J31"/>
    <mergeCell ref="K30:K31"/>
    <mergeCell ref="M30:M31"/>
    <mergeCell ref="F25:H25"/>
    <mergeCell ref="H26:H27"/>
    <mergeCell ref="A25:A27"/>
    <mergeCell ref="E25:E27"/>
    <mergeCell ref="B25:B27"/>
    <mergeCell ref="D25:D27"/>
    <mergeCell ref="C25:C27"/>
    <mergeCell ref="I25:I27"/>
    <mergeCell ref="N25:O25"/>
    <mergeCell ref="N26:O26"/>
    <mergeCell ref="J26:J27"/>
    <mergeCell ref="K26:K27"/>
    <mergeCell ref="J25:M25"/>
    <mergeCell ref="M26:M27"/>
  </mergeCells>
  <pageMargins left="0.19685039370078741" right="0.19685039370078741" top="0.43307086614173229" bottom="0.39370078740157483" header="0.23622047244094491" footer="0.19685039370078741"/>
  <pageSetup paperSize="9" scale="98" fitToHeight="10000" orientation="landscape" r:id="rId1"/>
  <headerFooter alignWithMargins="0">
    <oddHeader>&amp;LЦентр ГРАНД</oddHeader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P52"/>
  <sheetViews>
    <sheetView showGridLines="0" view="pageBreakPreview" topLeftCell="A6" zoomScale="75" zoomScaleNormal="100" zoomScaleSheetLayoutView="75" workbookViewId="0">
      <selection activeCell="A53" sqref="A53:XFD82"/>
    </sheetView>
  </sheetViews>
  <sheetFormatPr defaultRowHeight="12.75" outlineLevelRow="2"/>
  <cols>
    <col min="1" max="1" width="3.42578125" style="10" customWidth="1"/>
    <col min="2" max="2" width="10.140625" style="2" customWidth="1"/>
    <col min="3" max="3" width="34.28515625" style="58" customWidth="1"/>
    <col min="4" max="4" width="8" style="55" customWidth="1"/>
    <col min="5" max="5" width="14.7109375" style="5" customWidth="1"/>
    <col min="6" max="8" width="7.7109375" style="6" customWidth="1"/>
    <col min="9" max="9" width="9.85546875" style="6" customWidth="1"/>
    <col min="10" max="15" width="7.7109375" style="6" customWidth="1"/>
    <col min="16" max="16384" width="9.140625" style="7"/>
  </cols>
  <sheetData>
    <row r="1" spans="1:16" hidden="1" outlineLevel="2">
      <c r="A1" s="1" t="s">
        <v>17</v>
      </c>
      <c r="M1" s="1" t="s">
        <v>18</v>
      </c>
    </row>
    <row r="2" spans="1:16" hidden="1" outlineLevel="1">
      <c r="A2" s="8"/>
      <c r="M2" s="8"/>
    </row>
    <row r="3" spans="1:16" hidden="1" outlineLevel="1">
      <c r="A3" s="8"/>
      <c r="M3" s="8"/>
    </row>
    <row r="4" spans="1:16" hidden="1" outlineLevel="1">
      <c r="A4" s="8" t="s">
        <v>22</v>
      </c>
      <c r="M4" s="8" t="s">
        <v>22</v>
      </c>
    </row>
    <row r="5" spans="1:16" hidden="1" outlineLevel="1">
      <c r="A5" s="9" t="s">
        <v>24</v>
      </c>
      <c r="M5" s="9" t="s">
        <v>23</v>
      </c>
    </row>
    <row r="6" spans="1:16" ht="14.25" collapsed="1">
      <c r="B6" s="11"/>
      <c r="C6" s="6"/>
      <c r="D6" s="5"/>
      <c r="E6" s="12" t="s">
        <v>98</v>
      </c>
      <c r="G6" s="13"/>
      <c r="H6" s="13"/>
      <c r="I6" s="13"/>
      <c r="J6" s="13"/>
      <c r="K6" s="14"/>
    </row>
    <row r="7" spans="1:16" ht="14.25">
      <c r="B7" s="11"/>
      <c r="C7" s="15"/>
      <c r="D7" s="16"/>
      <c r="E7" s="17" t="s">
        <v>0</v>
      </c>
      <c r="F7" s="18"/>
    </row>
    <row r="8" spans="1:16">
      <c r="B8" s="19"/>
      <c r="C8" s="6"/>
      <c r="D8" s="5"/>
      <c r="E8" s="6"/>
    </row>
    <row r="9" spans="1:16" ht="15.75">
      <c r="B9" s="19"/>
      <c r="C9" s="6"/>
      <c r="D9" s="5"/>
      <c r="E9" s="20" t="s">
        <v>199</v>
      </c>
      <c r="F9" s="21"/>
    </row>
    <row r="10" spans="1:16" ht="14.25">
      <c r="B10" s="19"/>
      <c r="C10" s="6"/>
      <c r="D10" s="5"/>
      <c r="E10" s="12" t="s">
        <v>1</v>
      </c>
      <c r="F10" s="5"/>
    </row>
    <row r="11" spans="1:16">
      <c r="B11" s="57"/>
      <c r="C11" s="23"/>
      <c r="D11" s="24"/>
      <c r="E11" s="6"/>
    </row>
    <row r="12" spans="1:16" ht="14.25">
      <c r="B12" s="25" t="s">
        <v>2</v>
      </c>
      <c r="C12" s="26" t="s">
        <v>198</v>
      </c>
      <c r="D12" s="5"/>
      <c r="E12" s="6"/>
      <c r="H12" s="13"/>
      <c r="I12" s="13"/>
      <c r="J12" s="13"/>
      <c r="K12" s="14"/>
    </row>
    <row r="13" spans="1:16">
      <c r="B13" s="57"/>
      <c r="C13" s="27"/>
      <c r="D13" s="28"/>
      <c r="E13" s="15"/>
      <c r="F13" s="15"/>
      <c r="G13" s="15"/>
      <c r="H13" s="14"/>
      <c r="I13" s="14"/>
      <c r="K13" s="14"/>
    </row>
    <row r="14" spans="1:16">
      <c r="A14" s="29"/>
      <c r="B14" s="57"/>
      <c r="C14" s="23"/>
      <c r="D14" s="24"/>
      <c r="E14" s="6"/>
    </row>
    <row r="15" spans="1:16" ht="14.25">
      <c r="B15" s="57"/>
      <c r="C15" s="30" t="s">
        <v>101</v>
      </c>
      <c r="D15" s="31"/>
      <c r="E15" s="6"/>
      <c r="G15" s="30"/>
      <c r="H15" s="30"/>
      <c r="I15" s="30"/>
      <c r="P15" s="32"/>
    </row>
    <row r="16" spans="1:16" s="35" customFormat="1" ht="14.25">
      <c r="A16" s="12"/>
      <c r="B16" s="33"/>
      <c r="C16" s="30" t="s">
        <v>197</v>
      </c>
      <c r="D16" s="31"/>
      <c r="E16" s="54"/>
      <c r="F16" s="251" t="s">
        <v>196</v>
      </c>
      <c r="G16" s="252"/>
      <c r="H16" s="30" t="s">
        <v>103</v>
      </c>
      <c r="I16" s="30"/>
      <c r="J16" s="32"/>
      <c r="K16" s="32"/>
      <c r="L16" s="32"/>
      <c r="M16" s="32"/>
      <c r="N16" s="32"/>
      <c r="O16" s="32"/>
    </row>
    <row r="17" spans="1:15" s="35" customFormat="1" ht="14.25">
      <c r="A17" s="12"/>
      <c r="B17" s="33"/>
      <c r="C17" s="30" t="s">
        <v>108</v>
      </c>
      <c r="D17" s="31"/>
      <c r="E17" s="54"/>
      <c r="F17" s="251" t="s">
        <v>195</v>
      </c>
      <c r="G17" s="252"/>
      <c r="H17" s="30" t="s">
        <v>103</v>
      </c>
      <c r="I17" s="30"/>
      <c r="J17" s="32"/>
      <c r="K17" s="32"/>
      <c r="L17" s="32"/>
      <c r="M17" s="32"/>
      <c r="N17" s="32"/>
      <c r="O17" s="32"/>
    </row>
    <row r="18" spans="1:15" s="35" customFormat="1" ht="14.25" outlineLevel="1">
      <c r="A18" s="12"/>
      <c r="B18" s="33"/>
      <c r="C18" s="30" t="s">
        <v>109</v>
      </c>
      <c r="D18" s="31"/>
      <c r="E18" s="54"/>
      <c r="F18" s="251" t="s">
        <v>194</v>
      </c>
      <c r="G18" s="252"/>
      <c r="H18" s="30" t="s">
        <v>111</v>
      </c>
      <c r="I18" s="30"/>
      <c r="J18" s="32"/>
      <c r="K18" s="32"/>
      <c r="L18" s="32"/>
      <c r="M18" s="32"/>
      <c r="N18" s="32"/>
      <c r="O18" s="32"/>
    </row>
    <row r="19" spans="1:15" ht="14.25">
      <c r="B19" s="57"/>
      <c r="C19" s="44" t="s">
        <v>117</v>
      </c>
      <c r="D19" s="31"/>
      <c r="E19" s="6"/>
    </row>
    <row r="20" spans="1:15">
      <c r="B20" s="57"/>
      <c r="C20" s="5"/>
      <c r="D20" s="5"/>
      <c r="E20" s="6"/>
    </row>
    <row r="22" spans="1:15" ht="48" customHeight="1">
      <c r="A22" s="229" t="s">
        <v>3</v>
      </c>
      <c r="B22" s="230" t="s">
        <v>6</v>
      </c>
      <c r="C22" s="229" t="s">
        <v>15</v>
      </c>
      <c r="D22" s="229" t="s">
        <v>14</v>
      </c>
      <c r="E22" s="229" t="s">
        <v>4</v>
      </c>
      <c r="F22" s="229" t="s">
        <v>19</v>
      </c>
      <c r="G22" s="229"/>
      <c r="H22" s="226"/>
      <c r="I22" s="229" t="s">
        <v>21</v>
      </c>
      <c r="J22" s="229" t="s">
        <v>20</v>
      </c>
      <c r="K22" s="229"/>
      <c r="L22" s="229"/>
      <c r="M22" s="226"/>
      <c r="N22" s="229" t="s">
        <v>12</v>
      </c>
      <c r="O22" s="229"/>
    </row>
    <row r="23" spans="1:15" ht="28.5" customHeight="1">
      <c r="A23" s="229"/>
      <c r="B23" s="230"/>
      <c r="C23" s="226"/>
      <c r="D23" s="226"/>
      <c r="E23" s="229"/>
      <c r="F23" s="61" t="s">
        <v>5</v>
      </c>
      <c r="G23" s="61" t="s">
        <v>9</v>
      </c>
      <c r="H23" s="229" t="s">
        <v>16</v>
      </c>
      <c r="I23" s="231"/>
      <c r="J23" s="229" t="s">
        <v>5</v>
      </c>
      <c r="K23" s="229" t="s">
        <v>7</v>
      </c>
      <c r="L23" s="61" t="s">
        <v>9</v>
      </c>
      <c r="M23" s="229" t="s">
        <v>16</v>
      </c>
      <c r="N23" s="229" t="s">
        <v>13</v>
      </c>
      <c r="O23" s="229"/>
    </row>
    <row r="24" spans="1:15" ht="36">
      <c r="A24" s="229"/>
      <c r="B24" s="230"/>
      <c r="C24" s="226"/>
      <c r="D24" s="226"/>
      <c r="E24" s="229"/>
      <c r="F24" s="61" t="s">
        <v>8</v>
      </c>
      <c r="G24" s="61" t="s">
        <v>7</v>
      </c>
      <c r="H24" s="226"/>
      <c r="I24" s="231"/>
      <c r="J24" s="229"/>
      <c r="K24" s="226"/>
      <c r="L24" s="61" t="s">
        <v>7</v>
      </c>
      <c r="M24" s="226"/>
      <c r="N24" s="61" t="s">
        <v>10</v>
      </c>
      <c r="O24" s="61" t="s">
        <v>11</v>
      </c>
    </row>
    <row r="25" spans="1:15">
      <c r="A25" s="37">
        <v>1</v>
      </c>
      <c r="B25" s="38">
        <v>2</v>
      </c>
      <c r="C25" s="61">
        <v>3</v>
      </c>
      <c r="D25" s="61">
        <v>4</v>
      </c>
      <c r="E25" s="37">
        <v>5</v>
      </c>
      <c r="F25" s="39">
        <v>6</v>
      </c>
      <c r="G25" s="39">
        <v>7</v>
      </c>
      <c r="H25" s="39">
        <v>8</v>
      </c>
      <c r="I25" s="39">
        <v>9</v>
      </c>
      <c r="J25" s="39">
        <v>10</v>
      </c>
      <c r="K25" s="39">
        <v>11</v>
      </c>
      <c r="L25" s="39">
        <v>12</v>
      </c>
      <c r="M25" s="39">
        <v>13</v>
      </c>
      <c r="N25" s="39">
        <v>14</v>
      </c>
      <c r="O25" s="39">
        <v>15</v>
      </c>
    </row>
    <row r="26" spans="1:15" ht="19.149999999999999" customHeight="1">
      <c r="A26" s="223" t="s">
        <v>193</v>
      </c>
      <c r="B26" s="232"/>
      <c r="C26" s="232"/>
      <c r="D26" s="232"/>
      <c r="E26" s="232"/>
      <c r="F26" s="232"/>
      <c r="G26" s="232"/>
      <c r="H26" s="232"/>
      <c r="I26" s="232"/>
      <c r="J26" s="232"/>
      <c r="K26" s="232"/>
      <c r="L26" s="232"/>
      <c r="M26" s="232"/>
      <c r="N26" s="232"/>
      <c r="O26" s="232"/>
    </row>
    <row r="27" spans="1:15" ht="36">
      <c r="A27" s="233">
        <v>1</v>
      </c>
      <c r="B27" s="234" t="s">
        <v>192</v>
      </c>
      <c r="C27" s="56" t="s">
        <v>191</v>
      </c>
      <c r="D27" s="233" t="s">
        <v>190</v>
      </c>
      <c r="E27" s="236">
        <v>3</v>
      </c>
      <c r="F27" s="46">
        <v>25.61</v>
      </c>
      <c r="G27" s="46"/>
      <c r="H27" s="237"/>
      <c r="I27" s="238" t="s">
        <v>189</v>
      </c>
      <c r="J27" s="237">
        <v>76.83</v>
      </c>
      <c r="K27" s="237">
        <v>76.83</v>
      </c>
      <c r="L27" s="46"/>
      <c r="M27" s="237"/>
      <c r="N27" s="46">
        <v>2</v>
      </c>
      <c r="O27" s="46">
        <v>6</v>
      </c>
    </row>
    <row r="28" spans="1:15" ht="48">
      <c r="A28" s="233"/>
      <c r="B28" s="235"/>
      <c r="C28" s="47" t="s">
        <v>188</v>
      </c>
      <c r="D28" s="233"/>
      <c r="E28" s="236"/>
      <c r="F28" s="46">
        <v>25.61</v>
      </c>
      <c r="G28" s="46"/>
      <c r="H28" s="237"/>
      <c r="I28" s="232"/>
      <c r="J28" s="237"/>
      <c r="K28" s="237"/>
      <c r="L28" s="46"/>
      <c r="M28" s="237"/>
      <c r="N28" s="46"/>
      <c r="O28" s="46"/>
    </row>
    <row r="29" spans="1:15" ht="24">
      <c r="A29" s="233">
        <v>2</v>
      </c>
      <c r="B29" s="234" t="s">
        <v>187</v>
      </c>
      <c r="C29" s="56" t="s">
        <v>186</v>
      </c>
      <c r="D29" s="233" t="s">
        <v>185</v>
      </c>
      <c r="E29" s="236">
        <v>1</v>
      </c>
      <c r="F29" s="46">
        <v>68.77</v>
      </c>
      <c r="G29" s="46"/>
      <c r="H29" s="237"/>
      <c r="I29" s="238" t="s">
        <v>184</v>
      </c>
      <c r="J29" s="237">
        <v>68.77</v>
      </c>
      <c r="K29" s="237">
        <v>68.77</v>
      </c>
      <c r="L29" s="46"/>
      <c r="M29" s="237"/>
      <c r="N29" s="46">
        <v>6</v>
      </c>
      <c r="O29" s="46">
        <v>6</v>
      </c>
    </row>
    <row r="30" spans="1:15" ht="48">
      <c r="A30" s="233"/>
      <c r="B30" s="235"/>
      <c r="C30" s="47" t="s">
        <v>183</v>
      </c>
      <c r="D30" s="233"/>
      <c r="E30" s="236"/>
      <c r="F30" s="46">
        <v>68.77</v>
      </c>
      <c r="G30" s="46"/>
      <c r="H30" s="237"/>
      <c r="I30" s="232"/>
      <c r="J30" s="237"/>
      <c r="K30" s="237"/>
      <c r="L30" s="46"/>
      <c r="M30" s="237"/>
      <c r="N30" s="46"/>
      <c r="O30" s="46"/>
    </row>
    <row r="31" spans="1:15">
      <c r="A31" s="239" t="s">
        <v>182</v>
      </c>
      <c r="B31" s="232"/>
      <c r="C31" s="232"/>
      <c r="D31" s="232"/>
      <c r="E31" s="232"/>
      <c r="F31" s="232"/>
      <c r="G31" s="232"/>
      <c r="H31" s="232"/>
      <c r="I31" s="232"/>
      <c r="J31" s="60">
        <v>3048.08</v>
      </c>
      <c r="K31" s="46"/>
      <c r="L31" s="46"/>
      <c r="M31" s="46"/>
      <c r="N31" s="46"/>
      <c r="O31" s="60">
        <v>12</v>
      </c>
    </row>
    <row r="32" spans="1:15">
      <c r="A32" s="249" t="s">
        <v>83</v>
      </c>
      <c r="B32" s="250"/>
      <c r="C32" s="250"/>
      <c r="D32" s="250"/>
      <c r="E32" s="250"/>
      <c r="F32" s="250"/>
      <c r="G32" s="250"/>
      <c r="H32" s="250"/>
      <c r="I32" s="250"/>
      <c r="J32" s="250"/>
      <c r="K32" s="250"/>
      <c r="L32" s="250"/>
      <c r="M32" s="250"/>
      <c r="N32" s="250"/>
      <c r="O32" s="250"/>
    </row>
    <row r="33" spans="1:15">
      <c r="A33" s="244" t="s">
        <v>181</v>
      </c>
      <c r="B33" s="232"/>
      <c r="C33" s="232"/>
      <c r="D33" s="232"/>
      <c r="E33" s="232"/>
      <c r="F33" s="232"/>
      <c r="G33" s="232"/>
      <c r="H33" s="232"/>
      <c r="I33" s="232"/>
      <c r="J33" s="59">
        <v>145.6</v>
      </c>
      <c r="K33" s="59">
        <v>145.6</v>
      </c>
      <c r="L33" s="46"/>
      <c r="M33" s="46"/>
      <c r="N33" s="46"/>
      <c r="O33" s="59">
        <v>12</v>
      </c>
    </row>
    <row r="34" spans="1:15">
      <c r="A34" s="244" t="s">
        <v>84</v>
      </c>
      <c r="B34" s="232"/>
      <c r="C34" s="232"/>
      <c r="D34" s="232"/>
      <c r="E34" s="232"/>
      <c r="F34" s="232"/>
      <c r="G34" s="232"/>
      <c r="H34" s="232"/>
      <c r="I34" s="232"/>
      <c r="J34" s="59">
        <v>1627.81</v>
      </c>
      <c r="K34" s="59">
        <v>1627.81</v>
      </c>
      <c r="L34" s="46"/>
      <c r="M34" s="46"/>
      <c r="N34" s="46"/>
      <c r="O34" s="59">
        <v>12</v>
      </c>
    </row>
    <row r="35" spans="1:15">
      <c r="A35" s="244" t="s">
        <v>85</v>
      </c>
      <c r="B35" s="232"/>
      <c r="C35" s="232"/>
      <c r="D35" s="232"/>
      <c r="E35" s="232"/>
      <c r="F35" s="232"/>
      <c r="G35" s="232"/>
      <c r="H35" s="232"/>
      <c r="I35" s="232"/>
      <c r="J35" s="59">
        <v>899.37</v>
      </c>
      <c r="K35" s="46"/>
      <c r="L35" s="46"/>
      <c r="M35" s="46"/>
      <c r="N35" s="46"/>
      <c r="O35" s="46"/>
    </row>
    <row r="36" spans="1:15">
      <c r="A36" s="244" t="s">
        <v>86</v>
      </c>
      <c r="B36" s="232"/>
      <c r="C36" s="232"/>
      <c r="D36" s="232"/>
      <c r="E36" s="232"/>
      <c r="F36" s="232"/>
      <c r="G36" s="232"/>
      <c r="H36" s="232"/>
      <c r="I36" s="232"/>
      <c r="J36" s="59">
        <v>520.9</v>
      </c>
      <c r="K36" s="46"/>
      <c r="L36" s="46"/>
      <c r="M36" s="46"/>
      <c r="N36" s="46"/>
      <c r="O36" s="46"/>
    </row>
    <row r="37" spans="1:15">
      <c r="A37" s="239" t="s">
        <v>87</v>
      </c>
      <c r="B37" s="232"/>
      <c r="C37" s="232"/>
      <c r="D37" s="232"/>
      <c r="E37" s="232"/>
      <c r="F37" s="232"/>
      <c r="G37" s="232"/>
      <c r="H37" s="232"/>
      <c r="I37" s="232"/>
      <c r="J37" s="46"/>
      <c r="K37" s="46"/>
      <c r="L37" s="46"/>
      <c r="M37" s="46"/>
      <c r="N37" s="46"/>
      <c r="O37" s="46"/>
    </row>
    <row r="38" spans="1:15">
      <c r="A38" s="244" t="s">
        <v>180</v>
      </c>
      <c r="B38" s="232"/>
      <c r="C38" s="232"/>
      <c r="D38" s="232"/>
      <c r="E38" s="232"/>
      <c r="F38" s="232"/>
      <c r="G38" s="232"/>
      <c r="H38" s="232"/>
      <c r="I38" s="232"/>
      <c r="J38" s="59">
        <v>3048.08</v>
      </c>
      <c r="K38" s="46"/>
      <c r="L38" s="46"/>
      <c r="M38" s="46"/>
      <c r="N38" s="46"/>
      <c r="O38" s="59">
        <v>12</v>
      </c>
    </row>
    <row r="39" spans="1:15">
      <c r="A39" s="244" t="s">
        <v>90</v>
      </c>
      <c r="B39" s="232"/>
      <c r="C39" s="232"/>
      <c r="D39" s="232"/>
      <c r="E39" s="232"/>
      <c r="F39" s="232"/>
      <c r="G39" s="232"/>
      <c r="H39" s="232"/>
      <c r="I39" s="232"/>
      <c r="J39" s="59">
        <v>3048.08</v>
      </c>
      <c r="K39" s="46"/>
      <c r="L39" s="46"/>
      <c r="M39" s="46"/>
      <c r="N39" s="46"/>
      <c r="O39" s="59">
        <v>12</v>
      </c>
    </row>
    <row r="40" spans="1:15">
      <c r="A40" s="244" t="s">
        <v>91</v>
      </c>
      <c r="B40" s="232"/>
      <c r="C40" s="232"/>
      <c r="D40" s="232"/>
      <c r="E40" s="232"/>
      <c r="F40" s="232"/>
      <c r="G40" s="232"/>
      <c r="H40" s="232"/>
      <c r="I40" s="232"/>
      <c r="J40" s="46"/>
      <c r="K40" s="46"/>
      <c r="L40" s="46"/>
      <c r="M40" s="46"/>
      <c r="N40" s="46"/>
      <c r="O40" s="46"/>
    </row>
    <row r="41" spans="1:15">
      <c r="A41" s="244" t="s">
        <v>94</v>
      </c>
      <c r="B41" s="232"/>
      <c r="C41" s="232"/>
      <c r="D41" s="232"/>
      <c r="E41" s="232"/>
      <c r="F41" s="232"/>
      <c r="G41" s="232"/>
      <c r="H41" s="232"/>
      <c r="I41" s="232"/>
      <c r="J41" s="59">
        <v>1627.81</v>
      </c>
      <c r="K41" s="46"/>
      <c r="L41" s="46"/>
      <c r="M41" s="46"/>
      <c r="N41" s="46"/>
      <c r="O41" s="46"/>
    </row>
    <row r="42" spans="1:15">
      <c r="A42" s="244" t="s">
        <v>95</v>
      </c>
      <c r="B42" s="232"/>
      <c r="C42" s="232"/>
      <c r="D42" s="232"/>
      <c r="E42" s="232"/>
      <c r="F42" s="232"/>
      <c r="G42" s="232"/>
      <c r="H42" s="232"/>
      <c r="I42" s="232"/>
      <c r="J42" s="59">
        <v>899.37</v>
      </c>
      <c r="K42" s="46"/>
      <c r="L42" s="46"/>
      <c r="M42" s="46"/>
      <c r="N42" s="46"/>
      <c r="O42" s="46"/>
    </row>
    <row r="43" spans="1:15">
      <c r="A43" s="244" t="s">
        <v>96</v>
      </c>
      <c r="B43" s="232"/>
      <c r="C43" s="232"/>
      <c r="D43" s="232"/>
      <c r="E43" s="232"/>
      <c r="F43" s="232"/>
      <c r="G43" s="232"/>
      <c r="H43" s="232"/>
      <c r="I43" s="232"/>
      <c r="J43" s="59">
        <v>520.9</v>
      </c>
      <c r="K43" s="46"/>
      <c r="L43" s="46"/>
      <c r="M43" s="46"/>
      <c r="N43" s="46"/>
      <c r="O43" s="46"/>
    </row>
    <row r="44" spans="1:15">
      <c r="A44" s="239" t="s">
        <v>97</v>
      </c>
      <c r="B44" s="232"/>
      <c r="C44" s="232"/>
      <c r="D44" s="232"/>
      <c r="E44" s="232"/>
      <c r="F44" s="232"/>
      <c r="G44" s="232"/>
      <c r="H44" s="232"/>
      <c r="I44" s="232"/>
      <c r="J44" s="60">
        <v>3048.08</v>
      </c>
      <c r="K44" s="46"/>
      <c r="L44" s="46"/>
      <c r="M44" s="46"/>
      <c r="N44" s="46"/>
      <c r="O44" s="60">
        <v>12</v>
      </c>
    </row>
    <row r="48" spans="1:15">
      <c r="A48" s="253" t="s">
        <v>105</v>
      </c>
      <c r="B48" s="254"/>
      <c r="C48" s="254"/>
      <c r="D48" s="254"/>
      <c r="E48" s="254"/>
      <c r="F48" s="254"/>
      <c r="G48" s="254"/>
      <c r="H48" s="254"/>
      <c r="I48" s="254"/>
      <c r="J48" s="254"/>
      <c r="K48" s="254"/>
      <c r="L48" s="254"/>
      <c r="M48" s="254"/>
      <c r="N48" s="254"/>
      <c r="O48" s="254"/>
    </row>
    <row r="49" spans="1:15">
      <c r="A49" s="255" t="s">
        <v>106</v>
      </c>
      <c r="B49" s="254"/>
      <c r="C49" s="254"/>
      <c r="D49" s="254"/>
      <c r="E49" s="254"/>
      <c r="F49" s="254"/>
      <c r="G49" s="254"/>
      <c r="H49" s="254"/>
      <c r="I49" s="254"/>
      <c r="J49" s="254"/>
      <c r="K49" s="254"/>
      <c r="L49" s="254"/>
      <c r="M49" s="254"/>
      <c r="N49" s="254"/>
      <c r="O49" s="254"/>
    </row>
    <row r="51" spans="1:15">
      <c r="A51" s="253" t="s">
        <v>107</v>
      </c>
      <c r="B51" s="256"/>
      <c r="C51" s="257"/>
      <c r="D51" s="253"/>
      <c r="E51" s="258"/>
      <c r="F51" s="259"/>
      <c r="G51" s="259"/>
      <c r="H51" s="259"/>
      <c r="I51" s="259"/>
      <c r="J51" s="259"/>
      <c r="K51" s="259"/>
      <c r="L51" s="259"/>
      <c r="M51" s="259"/>
      <c r="N51" s="259"/>
      <c r="O51" s="259"/>
    </row>
    <row r="52" spans="1:15">
      <c r="A52" s="255" t="s">
        <v>106</v>
      </c>
      <c r="B52" s="254"/>
      <c r="C52" s="254"/>
      <c r="D52" s="254"/>
      <c r="E52" s="254"/>
      <c r="F52" s="254"/>
      <c r="G52" s="254"/>
      <c r="H52" s="254"/>
      <c r="I52" s="254"/>
      <c r="J52" s="254"/>
      <c r="K52" s="254"/>
      <c r="L52" s="254"/>
      <c r="M52" s="254"/>
      <c r="N52" s="254"/>
      <c r="O52" s="254"/>
    </row>
  </sheetData>
  <mergeCells count="54">
    <mergeCell ref="A22:A24"/>
    <mergeCell ref="E22:E24"/>
    <mergeCell ref="B22:B24"/>
    <mergeCell ref="D22:D24"/>
    <mergeCell ref="C22:C24"/>
    <mergeCell ref="N22:O22"/>
    <mergeCell ref="N23:O23"/>
    <mergeCell ref="J23:J24"/>
    <mergeCell ref="K23:K24"/>
    <mergeCell ref="J22:M22"/>
    <mergeCell ref="M23:M24"/>
    <mergeCell ref="M29:M30"/>
    <mergeCell ref="H27:H28"/>
    <mergeCell ref="I27:I28"/>
    <mergeCell ref="J27:J28"/>
    <mergeCell ref="K27:K28"/>
    <mergeCell ref="M27:M28"/>
    <mergeCell ref="A26:O26"/>
    <mergeCell ref="A27:A28"/>
    <mergeCell ref="B27:B28"/>
    <mergeCell ref="D27:D28"/>
    <mergeCell ref="E27:E28"/>
    <mergeCell ref="F16:G16"/>
    <mergeCell ref="F17:G17"/>
    <mergeCell ref="A34:I34"/>
    <mergeCell ref="A35:I35"/>
    <mergeCell ref="A36:I36"/>
    <mergeCell ref="A31:I31"/>
    <mergeCell ref="A32:O32"/>
    <mergeCell ref="A33:I33"/>
    <mergeCell ref="A29:A30"/>
    <mergeCell ref="I22:I24"/>
    <mergeCell ref="F22:H22"/>
    <mergeCell ref="H23:H24"/>
    <mergeCell ref="B29:B30"/>
    <mergeCell ref="D29:D30"/>
    <mergeCell ref="E29:E30"/>
    <mergeCell ref="H29:H30"/>
    <mergeCell ref="A48:O48"/>
    <mergeCell ref="A49:O49"/>
    <mergeCell ref="A51:O51"/>
    <mergeCell ref="A52:O52"/>
    <mergeCell ref="F18:G18"/>
    <mergeCell ref="A40:I40"/>
    <mergeCell ref="A41:I41"/>
    <mergeCell ref="A42:I42"/>
    <mergeCell ref="A43:I43"/>
    <mergeCell ref="A44:I44"/>
    <mergeCell ref="A37:I37"/>
    <mergeCell ref="A38:I38"/>
    <mergeCell ref="A39:I39"/>
    <mergeCell ref="J29:J30"/>
    <mergeCell ref="K29:K30"/>
    <mergeCell ref="I29:I30"/>
  </mergeCells>
  <pageMargins left="0.19685039370078741" right="0.19685039370078741" top="0.43307086614173229" bottom="0.39370078740157483" header="0.23622047244094491" footer="0.19685039370078741"/>
  <pageSetup paperSize="9" scale="98" fitToHeight="10000" orientation="landscape" r:id="rId1"/>
  <headerFooter alignWithMargins="0">
    <oddHeader>&amp;LЦентр ГРАНД</oddHead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P68"/>
  <sheetViews>
    <sheetView showGridLines="0" view="pageBreakPreview" topLeftCell="A6" zoomScale="75" zoomScaleNormal="100" zoomScaleSheetLayoutView="75" workbookViewId="0">
      <selection activeCell="A69" sqref="A69:XFD98"/>
    </sheetView>
  </sheetViews>
  <sheetFormatPr defaultRowHeight="12.75" outlineLevelRow="2"/>
  <cols>
    <col min="1" max="1" width="3.42578125" style="10" customWidth="1"/>
    <col min="2" max="2" width="10.140625" style="2" customWidth="1"/>
    <col min="3" max="3" width="34.28515625" style="69" customWidth="1"/>
    <col min="4" max="4" width="8" style="67" customWidth="1"/>
    <col min="5" max="5" width="14.7109375" style="5" customWidth="1"/>
    <col min="6" max="8" width="7.7109375" style="6" customWidth="1"/>
    <col min="9" max="9" width="9.85546875" style="6" customWidth="1"/>
    <col min="10" max="15" width="7.7109375" style="6" customWidth="1"/>
    <col min="16" max="16384" width="9.140625" style="7"/>
  </cols>
  <sheetData>
    <row r="1" spans="1:16" hidden="1" outlineLevel="2">
      <c r="A1" s="1" t="s">
        <v>17</v>
      </c>
      <c r="M1" s="1" t="s">
        <v>18</v>
      </c>
    </row>
    <row r="2" spans="1:16" hidden="1" outlineLevel="1">
      <c r="A2" s="8"/>
      <c r="M2" s="8"/>
    </row>
    <row r="3" spans="1:16" hidden="1" outlineLevel="1">
      <c r="A3" s="8"/>
      <c r="M3" s="8"/>
    </row>
    <row r="4" spans="1:16" hidden="1" outlineLevel="1">
      <c r="A4" s="8" t="s">
        <v>22</v>
      </c>
      <c r="M4" s="8" t="s">
        <v>22</v>
      </c>
    </row>
    <row r="5" spans="1:16" hidden="1" outlineLevel="1">
      <c r="A5" s="9" t="s">
        <v>24</v>
      </c>
      <c r="M5" s="9" t="s">
        <v>23</v>
      </c>
    </row>
    <row r="6" spans="1:16" ht="14.25" collapsed="1">
      <c r="B6" s="11"/>
      <c r="C6" s="6"/>
      <c r="D6" s="5"/>
      <c r="E6" s="12" t="s">
        <v>98</v>
      </c>
      <c r="G6" s="13"/>
      <c r="H6" s="13"/>
      <c r="I6" s="13"/>
      <c r="J6" s="13"/>
      <c r="K6" s="14"/>
    </row>
    <row r="7" spans="1:16" ht="14.25">
      <c r="B7" s="11"/>
      <c r="C7" s="15"/>
      <c r="D7" s="16"/>
      <c r="E7" s="17" t="s">
        <v>0</v>
      </c>
      <c r="F7" s="18"/>
    </row>
    <row r="8" spans="1:16">
      <c r="B8" s="19"/>
      <c r="C8" s="6"/>
      <c r="D8" s="5"/>
      <c r="E8" s="6"/>
    </row>
    <row r="9" spans="1:16" ht="15.75">
      <c r="B9" s="19"/>
      <c r="C9" s="6"/>
      <c r="D9" s="5"/>
      <c r="E9" s="20" t="s">
        <v>242</v>
      </c>
      <c r="F9" s="21"/>
    </row>
    <row r="10" spans="1:16" ht="14.25">
      <c r="B10" s="19"/>
      <c r="C10" s="6"/>
      <c r="D10" s="5"/>
      <c r="E10" s="12" t="s">
        <v>1</v>
      </c>
      <c r="F10" s="5"/>
    </row>
    <row r="11" spans="1:16">
      <c r="B11" s="68"/>
      <c r="C11" s="23"/>
      <c r="D11" s="24"/>
      <c r="E11" s="6"/>
    </row>
    <row r="12" spans="1:16" ht="14.25">
      <c r="B12" s="25" t="s">
        <v>2</v>
      </c>
      <c r="C12" s="26" t="s">
        <v>241</v>
      </c>
      <c r="D12" s="5"/>
      <c r="E12" s="6"/>
      <c r="H12" s="13"/>
      <c r="I12" s="13"/>
      <c r="J12" s="13"/>
      <c r="K12" s="14"/>
    </row>
    <row r="13" spans="1:16">
      <c r="B13" s="68"/>
      <c r="C13" s="27"/>
      <c r="D13" s="28"/>
      <c r="E13" s="15"/>
      <c r="F13" s="15"/>
      <c r="G13" s="15"/>
      <c r="H13" s="14"/>
      <c r="I13" s="14"/>
      <c r="K13" s="14"/>
    </row>
    <row r="14" spans="1:16">
      <c r="A14" s="29"/>
      <c r="B14" s="68"/>
      <c r="C14" s="23"/>
      <c r="D14" s="24"/>
      <c r="E14" s="6"/>
    </row>
    <row r="15" spans="1:16" ht="14.25">
      <c r="B15" s="68"/>
      <c r="C15" s="30" t="s">
        <v>101</v>
      </c>
      <c r="D15" s="31"/>
      <c r="E15" s="6"/>
      <c r="G15" s="30"/>
      <c r="H15" s="30"/>
      <c r="I15" s="30"/>
      <c r="P15" s="32"/>
    </row>
    <row r="16" spans="1:16" s="35" customFormat="1" ht="14.25">
      <c r="A16" s="12"/>
      <c r="B16" s="33"/>
      <c r="C16" s="30" t="s">
        <v>197</v>
      </c>
      <c r="D16" s="31"/>
      <c r="E16" s="66"/>
      <c r="F16" s="251" t="s">
        <v>240</v>
      </c>
      <c r="G16" s="252"/>
      <c r="H16" s="30" t="s">
        <v>103</v>
      </c>
      <c r="I16" s="30"/>
      <c r="J16" s="32"/>
      <c r="K16" s="32"/>
      <c r="L16" s="32"/>
      <c r="M16" s="32"/>
      <c r="N16" s="32"/>
      <c r="O16" s="32"/>
    </row>
    <row r="17" spans="1:15" s="35" customFormat="1" ht="14.25">
      <c r="A17" s="12"/>
      <c r="B17" s="33"/>
      <c r="C17" s="30" t="s">
        <v>108</v>
      </c>
      <c r="D17" s="31"/>
      <c r="E17" s="66"/>
      <c r="F17" s="251" t="s">
        <v>239</v>
      </c>
      <c r="G17" s="252"/>
      <c r="H17" s="30" t="s">
        <v>103</v>
      </c>
      <c r="I17" s="30"/>
      <c r="J17" s="32"/>
      <c r="K17" s="32"/>
      <c r="L17" s="32"/>
      <c r="M17" s="32"/>
      <c r="N17" s="32"/>
      <c r="O17" s="32"/>
    </row>
    <row r="18" spans="1:15" s="35" customFormat="1" ht="14.25" outlineLevel="1">
      <c r="A18" s="12"/>
      <c r="B18" s="33"/>
      <c r="C18" s="30" t="s">
        <v>109</v>
      </c>
      <c r="D18" s="31"/>
      <c r="E18" s="66"/>
      <c r="F18" s="251" t="s">
        <v>238</v>
      </c>
      <c r="G18" s="252"/>
      <c r="H18" s="30" t="s">
        <v>111</v>
      </c>
      <c r="I18" s="30"/>
      <c r="J18" s="32"/>
      <c r="K18" s="32"/>
      <c r="L18" s="32"/>
      <c r="M18" s="32"/>
      <c r="N18" s="32"/>
      <c r="O18" s="32"/>
    </row>
    <row r="19" spans="1:15" ht="14.25">
      <c r="B19" s="68"/>
      <c r="C19" s="44" t="s">
        <v>117</v>
      </c>
      <c r="D19" s="31"/>
      <c r="E19" s="6"/>
    </row>
    <row r="20" spans="1:15">
      <c r="B20" s="68"/>
      <c r="C20" s="5"/>
      <c r="D20" s="5"/>
      <c r="E20" s="6"/>
    </row>
    <row r="22" spans="1:15" ht="48" customHeight="1">
      <c r="A22" s="229" t="s">
        <v>3</v>
      </c>
      <c r="B22" s="230" t="s">
        <v>6</v>
      </c>
      <c r="C22" s="229" t="s">
        <v>15</v>
      </c>
      <c r="D22" s="229" t="s">
        <v>14</v>
      </c>
      <c r="E22" s="229" t="s">
        <v>4</v>
      </c>
      <c r="F22" s="229" t="s">
        <v>19</v>
      </c>
      <c r="G22" s="229"/>
      <c r="H22" s="226"/>
      <c r="I22" s="229" t="s">
        <v>21</v>
      </c>
      <c r="J22" s="229" t="s">
        <v>20</v>
      </c>
      <c r="K22" s="229"/>
      <c r="L22" s="229"/>
      <c r="M22" s="226"/>
      <c r="N22" s="229" t="s">
        <v>12</v>
      </c>
      <c r="O22" s="229"/>
    </row>
    <row r="23" spans="1:15" ht="28.5" customHeight="1">
      <c r="A23" s="229"/>
      <c r="B23" s="230"/>
      <c r="C23" s="226"/>
      <c r="D23" s="226"/>
      <c r="E23" s="229"/>
      <c r="F23" s="62" t="s">
        <v>5</v>
      </c>
      <c r="G23" s="62" t="s">
        <v>9</v>
      </c>
      <c r="H23" s="229" t="s">
        <v>16</v>
      </c>
      <c r="I23" s="231"/>
      <c r="J23" s="229" t="s">
        <v>5</v>
      </c>
      <c r="K23" s="229" t="s">
        <v>7</v>
      </c>
      <c r="L23" s="62" t="s">
        <v>9</v>
      </c>
      <c r="M23" s="229" t="s">
        <v>16</v>
      </c>
      <c r="N23" s="229" t="s">
        <v>13</v>
      </c>
      <c r="O23" s="229"/>
    </row>
    <row r="24" spans="1:15" ht="36">
      <c r="A24" s="229"/>
      <c r="B24" s="230"/>
      <c r="C24" s="226"/>
      <c r="D24" s="226"/>
      <c r="E24" s="229"/>
      <c r="F24" s="62" t="s">
        <v>8</v>
      </c>
      <c r="G24" s="62" t="s">
        <v>7</v>
      </c>
      <c r="H24" s="226"/>
      <c r="I24" s="231"/>
      <c r="J24" s="229"/>
      <c r="K24" s="226"/>
      <c r="L24" s="62" t="s">
        <v>7</v>
      </c>
      <c r="M24" s="226"/>
      <c r="N24" s="62" t="s">
        <v>10</v>
      </c>
      <c r="O24" s="62" t="s">
        <v>11</v>
      </c>
    </row>
    <row r="25" spans="1:15">
      <c r="A25" s="37">
        <v>1</v>
      </c>
      <c r="B25" s="38">
        <v>2</v>
      </c>
      <c r="C25" s="62">
        <v>3</v>
      </c>
      <c r="D25" s="62">
        <v>4</v>
      </c>
      <c r="E25" s="37">
        <v>5</v>
      </c>
      <c r="F25" s="39">
        <v>6</v>
      </c>
      <c r="G25" s="39">
        <v>7</v>
      </c>
      <c r="H25" s="39">
        <v>8</v>
      </c>
      <c r="I25" s="39">
        <v>9</v>
      </c>
      <c r="J25" s="39">
        <v>10</v>
      </c>
      <c r="K25" s="39">
        <v>11</v>
      </c>
      <c r="L25" s="39">
        <v>12</v>
      </c>
      <c r="M25" s="39">
        <v>13</v>
      </c>
      <c r="N25" s="39">
        <v>14</v>
      </c>
      <c r="O25" s="39">
        <v>15</v>
      </c>
    </row>
    <row r="26" spans="1:15" ht="19.149999999999999" customHeight="1">
      <c r="A26" s="223" t="s">
        <v>193</v>
      </c>
      <c r="B26" s="232"/>
      <c r="C26" s="232"/>
      <c r="D26" s="232"/>
      <c r="E26" s="232"/>
      <c r="F26" s="232"/>
      <c r="G26" s="232"/>
      <c r="H26" s="232"/>
      <c r="I26" s="232"/>
      <c r="J26" s="232"/>
      <c r="K26" s="232"/>
      <c r="L26" s="232"/>
      <c r="M26" s="232"/>
      <c r="N26" s="232"/>
      <c r="O26" s="232"/>
    </row>
    <row r="27" spans="1:15" ht="36">
      <c r="A27" s="233">
        <v>1</v>
      </c>
      <c r="B27" s="234" t="s">
        <v>192</v>
      </c>
      <c r="C27" s="64" t="s">
        <v>191</v>
      </c>
      <c r="D27" s="233" t="s">
        <v>190</v>
      </c>
      <c r="E27" s="236">
        <v>3</v>
      </c>
      <c r="F27" s="46">
        <v>25.61</v>
      </c>
      <c r="G27" s="46"/>
      <c r="H27" s="237"/>
      <c r="I27" s="238" t="s">
        <v>189</v>
      </c>
      <c r="J27" s="237">
        <v>76.83</v>
      </c>
      <c r="K27" s="237">
        <v>76.83</v>
      </c>
      <c r="L27" s="46"/>
      <c r="M27" s="237"/>
      <c r="N27" s="46">
        <v>2</v>
      </c>
      <c r="O27" s="46">
        <v>6</v>
      </c>
    </row>
    <row r="28" spans="1:15" ht="48">
      <c r="A28" s="233"/>
      <c r="B28" s="235"/>
      <c r="C28" s="47" t="s">
        <v>188</v>
      </c>
      <c r="D28" s="233"/>
      <c r="E28" s="236"/>
      <c r="F28" s="46">
        <v>25.61</v>
      </c>
      <c r="G28" s="46"/>
      <c r="H28" s="237"/>
      <c r="I28" s="232"/>
      <c r="J28" s="237"/>
      <c r="K28" s="237"/>
      <c r="L28" s="46"/>
      <c r="M28" s="237"/>
      <c r="N28" s="46"/>
      <c r="O28" s="46"/>
    </row>
    <row r="29" spans="1:15" ht="36">
      <c r="A29" s="233">
        <v>2</v>
      </c>
      <c r="B29" s="234" t="s">
        <v>237</v>
      </c>
      <c r="C29" s="64" t="s">
        <v>236</v>
      </c>
      <c r="D29" s="233" t="s">
        <v>235</v>
      </c>
      <c r="E29" s="236">
        <v>0.04</v>
      </c>
      <c r="F29" s="46">
        <v>204.88</v>
      </c>
      <c r="G29" s="46"/>
      <c r="H29" s="237"/>
      <c r="I29" s="238" t="s">
        <v>234</v>
      </c>
      <c r="J29" s="237">
        <v>8.1999999999999993</v>
      </c>
      <c r="K29" s="237">
        <v>8.1999999999999993</v>
      </c>
      <c r="L29" s="46"/>
      <c r="M29" s="237"/>
      <c r="N29" s="46">
        <v>16</v>
      </c>
      <c r="O29" s="46">
        <v>0.64</v>
      </c>
    </row>
    <row r="30" spans="1:15" ht="48">
      <c r="A30" s="233"/>
      <c r="B30" s="235"/>
      <c r="C30" s="47" t="s">
        <v>233</v>
      </c>
      <c r="D30" s="233"/>
      <c r="E30" s="236"/>
      <c r="F30" s="46">
        <v>204.88</v>
      </c>
      <c r="G30" s="46"/>
      <c r="H30" s="237"/>
      <c r="I30" s="232"/>
      <c r="J30" s="237"/>
      <c r="K30" s="237"/>
      <c r="L30" s="46"/>
      <c r="M30" s="237"/>
      <c r="N30" s="46"/>
      <c r="O30" s="46"/>
    </row>
    <row r="31" spans="1:15" ht="24">
      <c r="A31" s="233">
        <v>3</v>
      </c>
      <c r="B31" s="234" t="s">
        <v>232</v>
      </c>
      <c r="C31" s="64" t="s">
        <v>231</v>
      </c>
      <c r="D31" s="233" t="s">
        <v>222</v>
      </c>
      <c r="E31" s="236">
        <v>4</v>
      </c>
      <c r="F31" s="46">
        <v>19.21</v>
      </c>
      <c r="G31" s="46"/>
      <c r="H31" s="237"/>
      <c r="I31" s="238" t="s">
        <v>230</v>
      </c>
      <c r="J31" s="237">
        <v>76.84</v>
      </c>
      <c r="K31" s="237">
        <v>76.84</v>
      </c>
      <c r="L31" s="46"/>
      <c r="M31" s="237"/>
      <c r="N31" s="46">
        <v>1.5</v>
      </c>
      <c r="O31" s="46">
        <v>6</v>
      </c>
    </row>
    <row r="32" spans="1:15" ht="48">
      <c r="A32" s="233"/>
      <c r="B32" s="235"/>
      <c r="C32" s="47" t="s">
        <v>229</v>
      </c>
      <c r="D32" s="233"/>
      <c r="E32" s="236"/>
      <c r="F32" s="46">
        <v>19.21</v>
      </c>
      <c r="G32" s="46"/>
      <c r="H32" s="237"/>
      <c r="I32" s="232"/>
      <c r="J32" s="237"/>
      <c r="K32" s="237"/>
      <c r="L32" s="46"/>
      <c r="M32" s="237"/>
      <c r="N32" s="46"/>
      <c r="O32" s="46"/>
    </row>
    <row r="33" spans="1:15" ht="24">
      <c r="A33" s="233">
        <v>4</v>
      </c>
      <c r="B33" s="234" t="s">
        <v>228</v>
      </c>
      <c r="C33" s="64" t="s">
        <v>227</v>
      </c>
      <c r="D33" s="233" t="s">
        <v>222</v>
      </c>
      <c r="E33" s="236">
        <v>1</v>
      </c>
      <c r="F33" s="46">
        <v>25.61</v>
      </c>
      <c r="G33" s="46"/>
      <c r="H33" s="237"/>
      <c r="I33" s="238" t="s">
        <v>226</v>
      </c>
      <c r="J33" s="237">
        <v>25.61</v>
      </c>
      <c r="K33" s="237">
        <v>25.61</v>
      </c>
      <c r="L33" s="46"/>
      <c r="M33" s="237"/>
      <c r="N33" s="46">
        <v>2</v>
      </c>
      <c r="O33" s="46">
        <v>2</v>
      </c>
    </row>
    <row r="34" spans="1:15" ht="48">
      <c r="A34" s="233"/>
      <c r="B34" s="235"/>
      <c r="C34" s="47" t="s">
        <v>225</v>
      </c>
      <c r="D34" s="233"/>
      <c r="E34" s="236"/>
      <c r="F34" s="46">
        <v>25.61</v>
      </c>
      <c r="G34" s="46"/>
      <c r="H34" s="237"/>
      <c r="I34" s="232"/>
      <c r="J34" s="237"/>
      <c r="K34" s="237"/>
      <c r="L34" s="46"/>
      <c r="M34" s="237"/>
      <c r="N34" s="46"/>
      <c r="O34" s="46"/>
    </row>
    <row r="35" spans="1:15" ht="24">
      <c r="A35" s="233">
        <v>5</v>
      </c>
      <c r="B35" s="234" t="s">
        <v>224</v>
      </c>
      <c r="C35" s="64" t="s">
        <v>223</v>
      </c>
      <c r="D35" s="233" t="s">
        <v>222</v>
      </c>
      <c r="E35" s="236">
        <v>1</v>
      </c>
      <c r="F35" s="46">
        <v>51.22</v>
      </c>
      <c r="G35" s="46"/>
      <c r="H35" s="237"/>
      <c r="I35" s="238" t="s">
        <v>221</v>
      </c>
      <c r="J35" s="237">
        <v>51.22</v>
      </c>
      <c r="K35" s="237">
        <v>51.22</v>
      </c>
      <c r="L35" s="46"/>
      <c r="M35" s="237"/>
      <c r="N35" s="46">
        <v>4</v>
      </c>
      <c r="O35" s="46">
        <v>4</v>
      </c>
    </row>
    <row r="36" spans="1:15" ht="48">
      <c r="A36" s="233"/>
      <c r="B36" s="235"/>
      <c r="C36" s="47" t="s">
        <v>220</v>
      </c>
      <c r="D36" s="233"/>
      <c r="E36" s="236"/>
      <c r="F36" s="46">
        <v>51.22</v>
      </c>
      <c r="G36" s="46"/>
      <c r="H36" s="237"/>
      <c r="I36" s="232"/>
      <c r="J36" s="237"/>
      <c r="K36" s="237"/>
      <c r="L36" s="46"/>
      <c r="M36" s="237"/>
      <c r="N36" s="46"/>
      <c r="O36" s="46"/>
    </row>
    <row r="37" spans="1:15" ht="24">
      <c r="A37" s="233">
        <v>6</v>
      </c>
      <c r="B37" s="234" t="s">
        <v>219</v>
      </c>
      <c r="C37" s="64" t="s">
        <v>218</v>
      </c>
      <c r="D37" s="233" t="s">
        <v>185</v>
      </c>
      <c r="E37" s="236">
        <v>2</v>
      </c>
      <c r="F37" s="46">
        <v>38.67</v>
      </c>
      <c r="G37" s="46"/>
      <c r="H37" s="237"/>
      <c r="I37" s="238" t="s">
        <v>217</v>
      </c>
      <c r="J37" s="237">
        <v>77.34</v>
      </c>
      <c r="K37" s="237">
        <v>77.34</v>
      </c>
      <c r="L37" s="46"/>
      <c r="M37" s="237"/>
      <c r="N37" s="46">
        <v>3</v>
      </c>
      <c r="O37" s="46">
        <v>6</v>
      </c>
    </row>
    <row r="38" spans="1:15" ht="48">
      <c r="A38" s="233"/>
      <c r="B38" s="235"/>
      <c r="C38" s="47" t="s">
        <v>209</v>
      </c>
      <c r="D38" s="233"/>
      <c r="E38" s="236"/>
      <c r="F38" s="46">
        <v>38.67</v>
      </c>
      <c r="G38" s="46"/>
      <c r="H38" s="237"/>
      <c r="I38" s="232"/>
      <c r="J38" s="237"/>
      <c r="K38" s="237"/>
      <c r="L38" s="46"/>
      <c r="M38" s="237"/>
      <c r="N38" s="46"/>
      <c r="O38" s="46"/>
    </row>
    <row r="39" spans="1:15" ht="24">
      <c r="A39" s="233">
        <v>7</v>
      </c>
      <c r="B39" s="234" t="s">
        <v>216</v>
      </c>
      <c r="C39" s="64" t="s">
        <v>215</v>
      </c>
      <c r="D39" s="233" t="s">
        <v>185</v>
      </c>
      <c r="E39" s="236">
        <v>3</v>
      </c>
      <c r="F39" s="46">
        <v>38.67</v>
      </c>
      <c r="G39" s="46"/>
      <c r="H39" s="237"/>
      <c r="I39" s="238" t="s">
        <v>214</v>
      </c>
      <c r="J39" s="237">
        <v>116.01</v>
      </c>
      <c r="K39" s="237">
        <v>116.01</v>
      </c>
      <c r="L39" s="46"/>
      <c r="M39" s="237"/>
      <c r="N39" s="46">
        <v>3</v>
      </c>
      <c r="O39" s="46">
        <v>9</v>
      </c>
    </row>
    <row r="40" spans="1:15" ht="48">
      <c r="A40" s="233"/>
      <c r="B40" s="235"/>
      <c r="C40" s="47" t="s">
        <v>213</v>
      </c>
      <c r="D40" s="233"/>
      <c r="E40" s="236"/>
      <c r="F40" s="46">
        <v>38.67</v>
      </c>
      <c r="G40" s="46"/>
      <c r="H40" s="237"/>
      <c r="I40" s="232"/>
      <c r="J40" s="237"/>
      <c r="K40" s="237"/>
      <c r="L40" s="46"/>
      <c r="M40" s="237"/>
      <c r="N40" s="46"/>
      <c r="O40" s="46"/>
    </row>
    <row r="41" spans="1:15" ht="24">
      <c r="A41" s="233">
        <v>8</v>
      </c>
      <c r="B41" s="234" t="s">
        <v>212</v>
      </c>
      <c r="C41" s="64" t="s">
        <v>211</v>
      </c>
      <c r="D41" s="233" t="s">
        <v>185</v>
      </c>
      <c r="E41" s="236">
        <v>3</v>
      </c>
      <c r="F41" s="46">
        <v>25.78</v>
      </c>
      <c r="G41" s="46"/>
      <c r="H41" s="237"/>
      <c r="I41" s="238" t="s">
        <v>210</v>
      </c>
      <c r="J41" s="237">
        <v>77.34</v>
      </c>
      <c r="K41" s="237">
        <v>77.34</v>
      </c>
      <c r="L41" s="46"/>
      <c r="M41" s="237"/>
      <c r="N41" s="46">
        <v>2</v>
      </c>
      <c r="O41" s="46">
        <v>6</v>
      </c>
    </row>
    <row r="42" spans="1:15" ht="48">
      <c r="A42" s="233"/>
      <c r="B42" s="235"/>
      <c r="C42" s="47" t="s">
        <v>209</v>
      </c>
      <c r="D42" s="233"/>
      <c r="E42" s="236"/>
      <c r="F42" s="46">
        <v>25.78</v>
      </c>
      <c r="G42" s="46"/>
      <c r="H42" s="237"/>
      <c r="I42" s="232"/>
      <c r="J42" s="237"/>
      <c r="K42" s="237"/>
      <c r="L42" s="46"/>
      <c r="M42" s="237"/>
      <c r="N42" s="46"/>
      <c r="O42" s="46"/>
    </row>
    <row r="43" spans="1:15" ht="24">
      <c r="A43" s="233">
        <v>9</v>
      </c>
      <c r="B43" s="234" t="s">
        <v>208</v>
      </c>
      <c r="C43" s="64" t="s">
        <v>207</v>
      </c>
      <c r="D43" s="233" t="s">
        <v>206</v>
      </c>
      <c r="E43" s="236">
        <v>1</v>
      </c>
      <c r="F43" s="46">
        <v>19.21</v>
      </c>
      <c r="G43" s="46"/>
      <c r="H43" s="237"/>
      <c r="I43" s="238" t="s">
        <v>205</v>
      </c>
      <c r="J43" s="237">
        <v>19.21</v>
      </c>
      <c r="K43" s="237">
        <v>19.21</v>
      </c>
      <c r="L43" s="46"/>
      <c r="M43" s="237"/>
      <c r="N43" s="46">
        <v>1.5</v>
      </c>
      <c r="O43" s="46">
        <v>1.5</v>
      </c>
    </row>
    <row r="44" spans="1:15" ht="48">
      <c r="A44" s="233"/>
      <c r="B44" s="235"/>
      <c r="C44" s="47" t="s">
        <v>204</v>
      </c>
      <c r="D44" s="233"/>
      <c r="E44" s="236"/>
      <c r="F44" s="46">
        <v>19.21</v>
      </c>
      <c r="G44" s="46"/>
      <c r="H44" s="237"/>
      <c r="I44" s="232"/>
      <c r="J44" s="237"/>
      <c r="K44" s="237"/>
      <c r="L44" s="46"/>
      <c r="M44" s="237"/>
      <c r="N44" s="46"/>
      <c r="O44" s="46"/>
    </row>
    <row r="45" spans="1:15" ht="36">
      <c r="A45" s="233">
        <v>10</v>
      </c>
      <c r="B45" s="234" t="s">
        <v>203</v>
      </c>
      <c r="C45" s="64" t="s">
        <v>202</v>
      </c>
      <c r="D45" s="233" t="s">
        <v>185</v>
      </c>
      <c r="E45" s="236">
        <v>1</v>
      </c>
      <c r="F45" s="46">
        <v>48.49</v>
      </c>
      <c r="G45" s="46"/>
      <c r="H45" s="237"/>
      <c r="I45" s="238" t="s">
        <v>201</v>
      </c>
      <c r="J45" s="237">
        <v>48.49</v>
      </c>
      <c r="K45" s="237">
        <v>48.49</v>
      </c>
      <c r="L45" s="46"/>
      <c r="M45" s="237"/>
      <c r="N45" s="46">
        <v>4</v>
      </c>
      <c r="O45" s="46">
        <v>4</v>
      </c>
    </row>
    <row r="46" spans="1:15" ht="48">
      <c r="A46" s="233"/>
      <c r="B46" s="235"/>
      <c r="C46" s="47" t="s">
        <v>200</v>
      </c>
      <c r="D46" s="233"/>
      <c r="E46" s="236"/>
      <c r="F46" s="46">
        <v>48.49</v>
      </c>
      <c r="G46" s="46"/>
      <c r="H46" s="237"/>
      <c r="I46" s="232"/>
      <c r="J46" s="237"/>
      <c r="K46" s="237"/>
      <c r="L46" s="46"/>
      <c r="M46" s="237"/>
      <c r="N46" s="46"/>
      <c r="O46" s="46"/>
    </row>
    <row r="47" spans="1:15">
      <c r="A47" s="239" t="s">
        <v>182</v>
      </c>
      <c r="B47" s="232"/>
      <c r="C47" s="232"/>
      <c r="D47" s="232"/>
      <c r="E47" s="232"/>
      <c r="F47" s="232"/>
      <c r="G47" s="232"/>
      <c r="H47" s="232"/>
      <c r="I47" s="232"/>
      <c r="J47" s="65">
        <v>12091.1</v>
      </c>
      <c r="K47" s="46"/>
      <c r="L47" s="46"/>
      <c r="M47" s="46"/>
      <c r="N47" s="46"/>
      <c r="O47" s="65">
        <v>45.14</v>
      </c>
    </row>
    <row r="48" spans="1:15">
      <c r="A48" s="249" t="s">
        <v>83</v>
      </c>
      <c r="B48" s="250"/>
      <c r="C48" s="250"/>
      <c r="D48" s="250"/>
      <c r="E48" s="250"/>
      <c r="F48" s="250"/>
      <c r="G48" s="250"/>
      <c r="H48" s="250"/>
      <c r="I48" s="250"/>
      <c r="J48" s="250"/>
      <c r="K48" s="250"/>
      <c r="L48" s="250"/>
      <c r="M48" s="250"/>
      <c r="N48" s="250"/>
      <c r="O48" s="250"/>
    </row>
    <row r="49" spans="1:15">
      <c r="A49" s="244" t="s">
        <v>181</v>
      </c>
      <c r="B49" s="232"/>
      <c r="C49" s="232"/>
      <c r="D49" s="232"/>
      <c r="E49" s="232"/>
      <c r="F49" s="232"/>
      <c r="G49" s="232"/>
      <c r="H49" s="232"/>
      <c r="I49" s="232"/>
      <c r="J49" s="63">
        <v>577.09</v>
      </c>
      <c r="K49" s="63">
        <v>577.09</v>
      </c>
      <c r="L49" s="46"/>
      <c r="M49" s="46"/>
      <c r="N49" s="46"/>
      <c r="O49" s="63">
        <v>45.14</v>
      </c>
    </row>
    <row r="50" spans="1:15">
      <c r="A50" s="244" t="s">
        <v>84</v>
      </c>
      <c r="B50" s="232"/>
      <c r="C50" s="232"/>
      <c r="D50" s="232"/>
      <c r="E50" s="232"/>
      <c r="F50" s="232"/>
      <c r="G50" s="232"/>
      <c r="H50" s="232"/>
      <c r="I50" s="232"/>
      <c r="J50" s="63">
        <v>6457.2</v>
      </c>
      <c r="K50" s="63">
        <v>6457.2</v>
      </c>
      <c r="L50" s="46"/>
      <c r="M50" s="46"/>
      <c r="N50" s="46"/>
      <c r="O50" s="63">
        <v>45.14</v>
      </c>
    </row>
    <row r="51" spans="1:15">
      <c r="A51" s="244" t="s">
        <v>85</v>
      </c>
      <c r="B51" s="232"/>
      <c r="C51" s="232"/>
      <c r="D51" s="232"/>
      <c r="E51" s="232"/>
      <c r="F51" s="232"/>
      <c r="G51" s="232"/>
      <c r="H51" s="232"/>
      <c r="I51" s="232"/>
      <c r="J51" s="63">
        <v>3567.6</v>
      </c>
      <c r="K51" s="46"/>
      <c r="L51" s="46"/>
      <c r="M51" s="46"/>
      <c r="N51" s="46"/>
      <c r="O51" s="46"/>
    </row>
    <row r="52" spans="1:15">
      <c r="A52" s="244" t="s">
        <v>86</v>
      </c>
      <c r="B52" s="232"/>
      <c r="C52" s="232"/>
      <c r="D52" s="232"/>
      <c r="E52" s="232"/>
      <c r="F52" s="232"/>
      <c r="G52" s="232"/>
      <c r="H52" s="232"/>
      <c r="I52" s="232"/>
      <c r="J52" s="63">
        <v>2066.3000000000002</v>
      </c>
      <c r="K52" s="46"/>
      <c r="L52" s="46"/>
      <c r="M52" s="46"/>
      <c r="N52" s="46"/>
      <c r="O52" s="46"/>
    </row>
    <row r="53" spans="1:15">
      <c r="A53" s="239" t="s">
        <v>87</v>
      </c>
      <c r="B53" s="232"/>
      <c r="C53" s="232"/>
      <c r="D53" s="232"/>
      <c r="E53" s="232"/>
      <c r="F53" s="232"/>
      <c r="G53" s="232"/>
      <c r="H53" s="232"/>
      <c r="I53" s="232"/>
      <c r="J53" s="46"/>
      <c r="K53" s="46"/>
      <c r="L53" s="46"/>
      <c r="M53" s="46"/>
      <c r="N53" s="46"/>
      <c r="O53" s="46"/>
    </row>
    <row r="54" spans="1:15">
      <c r="A54" s="244" t="s">
        <v>180</v>
      </c>
      <c r="B54" s="232"/>
      <c r="C54" s="232"/>
      <c r="D54" s="232"/>
      <c r="E54" s="232"/>
      <c r="F54" s="232"/>
      <c r="G54" s="232"/>
      <c r="H54" s="232"/>
      <c r="I54" s="232"/>
      <c r="J54" s="63">
        <v>12091.1</v>
      </c>
      <c r="K54" s="46"/>
      <c r="L54" s="46"/>
      <c r="M54" s="46"/>
      <c r="N54" s="46"/>
      <c r="O54" s="63">
        <v>45.14</v>
      </c>
    </row>
    <row r="55" spans="1:15">
      <c r="A55" s="244" t="s">
        <v>90</v>
      </c>
      <c r="B55" s="232"/>
      <c r="C55" s="232"/>
      <c r="D55" s="232"/>
      <c r="E55" s="232"/>
      <c r="F55" s="232"/>
      <c r="G55" s="232"/>
      <c r="H55" s="232"/>
      <c r="I55" s="232"/>
      <c r="J55" s="63">
        <v>12091.1</v>
      </c>
      <c r="K55" s="46"/>
      <c r="L55" s="46"/>
      <c r="M55" s="46"/>
      <c r="N55" s="46"/>
      <c r="O55" s="63">
        <v>45.14</v>
      </c>
    </row>
    <row r="56" spans="1:15">
      <c r="A56" s="244" t="s">
        <v>91</v>
      </c>
      <c r="B56" s="232"/>
      <c r="C56" s="232"/>
      <c r="D56" s="232"/>
      <c r="E56" s="232"/>
      <c r="F56" s="232"/>
      <c r="G56" s="232"/>
      <c r="H56" s="232"/>
      <c r="I56" s="232"/>
      <c r="J56" s="46"/>
      <c r="K56" s="46"/>
      <c r="L56" s="46"/>
      <c r="M56" s="46"/>
      <c r="N56" s="46"/>
      <c r="O56" s="46"/>
    </row>
    <row r="57" spans="1:15">
      <c r="A57" s="244" t="s">
        <v>94</v>
      </c>
      <c r="B57" s="232"/>
      <c r="C57" s="232"/>
      <c r="D57" s="232"/>
      <c r="E57" s="232"/>
      <c r="F57" s="232"/>
      <c r="G57" s="232"/>
      <c r="H57" s="232"/>
      <c r="I57" s="232"/>
      <c r="J57" s="63">
        <v>6457.2</v>
      </c>
      <c r="K57" s="46"/>
      <c r="L57" s="46"/>
      <c r="M57" s="46"/>
      <c r="N57" s="46"/>
      <c r="O57" s="46"/>
    </row>
    <row r="58" spans="1:15">
      <c r="A58" s="244" t="s">
        <v>95</v>
      </c>
      <c r="B58" s="232"/>
      <c r="C58" s="232"/>
      <c r="D58" s="232"/>
      <c r="E58" s="232"/>
      <c r="F58" s="232"/>
      <c r="G58" s="232"/>
      <c r="H58" s="232"/>
      <c r="I58" s="232"/>
      <c r="J58" s="63">
        <v>3567.6</v>
      </c>
      <c r="K58" s="46"/>
      <c r="L58" s="46"/>
      <c r="M58" s="46"/>
      <c r="N58" s="46"/>
      <c r="O58" s="46"/>
    </row>
    <row r="59" spans="1:15">
      <c r="A59" s="244" t="s">
        <v>96</v>
      </c>
      <c r="B59" s="232"/>
      <c r="C59" s="232"/>
      <c r="D59" s="232"/>
      <c r="E59" s="232"/>
      <c r="F59" s="232"/>
      <c r="G59" s="232"/>
      <c r="H59" s="232"/>
      <c r="I59" s="232"/>
      <c r="J59" s="63">
        <v>2066.3000000000002</v>
      </c>
      <c r="K59" s="46"/>
      <c r="L59" s="46"/>
      <c r="M59" s="46"/>
      <c r="N59" s="46"/>
      <c r="O59" s="46"/>
    </row>
    <row r="60" spans="1:15">
      <c r="A60" s="239" t="s">
        <v>97</v>
      </c>
      <c r="B60" s="232"/>
      <c r="C60" s="232"/>
      <c r="D60" s="232"/>
      <c r="E60" s="232"/>
      <c r="F60" s="232"/>
      <c r="G60" s="232"/>
      <c r="H60" s="232"/>
      <c r="I60" s="232"/>
      <c r="J60" s="65">
        <v>12091.1</v>
      </c>
      <c r="K60" s="46"/>
      <c r="L60" s="46"/>
      <c r="M60" s="46"/>
      <c r="N60" s="46"/>
      <c r="O60" s="65">
        <v>45.14</v>
      </c>
    </row>
    <row r="64" spans="1:15">
      <c r="A64" s="253" t="s">
        <v>105</v>
      </c>
      <c r="B64" s="254"/>
      <c r="C64" s="254"/>
      <c r="D64" s="254"/>
      <c r="E64" s="254"/>
      <c r="F64" s="254"/>
      <c r="G64" s="254"/>
      <c r="H64" s="254"/>
      <c r="I64" s="254"/>
      <c r="J64" s="254"/>
      <c r="K64" s="254"/>
      <c r="L64" s="254"/>
      <c r="M64" s="254"/>
      <c r="N64" s="254"/>
      <c r="O64" s="254"/>
    </row>
    <row r="65" spans="1:15">
      <c r="A65" s="255" t="s">
        <v>106</v>
      </c>
      <c r="B65" s="254"/>
      <c r="C65" s="254"/>
      <c r="D65" s="254"/>
      <c r="E65" s="254"/>
      <c r="F65" s="254"/>
      <c r="G65" s="254"/>
      <c r="H65" s="254"/>
      <c r="I65" s="254"/>
      <c r="J65" s="254"/>
      <c r="K65" s="254"/>
      <c r="L65" s="254"/>
      <c r="M65" s="254"/>
      <c r="N65" s="254"/>
      <c r="O65" s="254"/>
    </row>
    <row r="67" spans="1:15">
      <c r="A67" s="253" t="s">
        <v>107</v>
      </c>
      <c r="B67" s="256"/>
      <c r="C67" s="257"/>
      <c r="D67" s="253"/>
      <c r="E67" s="258"/>
      <c r="F67" s="259"/>
      <c r="G67" s="259"/>
      <c r="H67" s="259"/>
      <c r="I67" s="259"/>
      <c r="J67" s="259"/>
      <c r="K67" s="259"/>
      <c r="L67" s="259"/>
      <c r="M67" s="259"/>
      <c r="N67" s="259"/>
      <c r="O67" s="259"/>
    </row>
    <row r="68" spans="1:15">
      <c r="A68" s="255" t="s">
        <v>106</v>
      </c>
      <c r="B68" s="254"/>
      <c r="C68" s="254"/>
      <c r="D68" s="254"/>
      <c r="E68" s="254"/>
      <c r="F68" s="254"/>
      <c r="G68" s="254"/>
      <c r="H68" s="254"/>
      <c r="I68" s="254"/>
      <c r="J68" s="254"/>
      <c r="K68" s="254"/>
      <c r="L68" s="254"/>
      <c r="M68" s="254"/>
      <c r="N68" s="254"/>
      <c r="O68" s="254"/>
    </row>
  </sheetData>
  <mergeCells count="126">
    <mergeCell ref="A64:O64"/>
    <mergeCell ref="A65:O65"/>
    <mergeCell ref="A67:O67"/>
    <mergeCell ref="A68:O68"/>
    <mergeCell ref="F18:G18"/>
    <mergeCell ref="A56:I56"/>
    <mergeCell ref="A57:I57"/>
    <mergeCell ref="A58:I58"/>
    <mergeCell ref="A59:I59"/>
    <mergeCell ref="A60:I60"/>
    <mergeCell ref="K45:K46"/>
    <mergeCell ref="M45:M46"/>
    <mergeCell ref="D41:D42"/>
    <mergeCell ref="E41:E42"/>
    <mergeCell ref="H41:H42"/>
    <mergeCell ref="I41:I42"/>
    <mergeCell ref="J41:J42"/>
    <mergeCell ref="K41:K42"/>
    <mergeCell ref="A43:A44"/>
    <mergeCell ref="B43:B44"/>
    <mergeCell ref="D43:D44"/>
    <mergeCell ref="E43:E44"/>
    <mergeCell ref="H43:H44"/>
    <mergeCell ref="I43:I44"/>
    <mergeCell ref="F16:G16"/>
    <mergeCell ref="F17:G17"/>
    <mergeCell ref="A50:I50"/>
    <mergeCell ref="A51:I51"/>
    <mergeCell ref="A52:I52"/>
    <mergeCell ref="A53:I53"/>
    <mergeCell ref="A54:I54"/>
    <mergeCell ref="A55:I55"/>
    <mergeCell ref="J45:J46"/>
    <mergeCell ref="A47:I47"/>
    <mergeCell ref="A48:O48"/>
    <mergeCell ref="A49:I49"/>
    <mergeCell ref="A45:A46"/>
    <mergeCell ref="B45:B46"/>
    <mergeCell ref="D45:D46"/>
    <mergeCell ref="E45:E46"/>
    <mergeCell ref="H45:H46"/>
    <mergeCell ref="I45:I46"/>
    <mergeCell ref="M41:M42"/>
    <mergeCell ref="J43:J44"/>
    <mergeCell ref="K43:K44"/>
    <mergeCell ref="M43:M44"/>
    <mergeCell ref="A41:A42"/>
    <mergeCell ref="B41:B42"/>
    <mergeCell ref="A39:A40"/>
    <mergeCell ref="B39:B40"/>
    <mergeCell ref="D39:D40"/>
    <mergeCell ref="E39:E40"/>
    <mergeCell ref="H39:H40"/>
    <mergeCell ref="I39:I40"/>
    <mergeCell ref="J39:J40"/>
    <mergeCell ref="K39:K40"/>
    <mergeCell ref="M39:M40"/>
    <mergeCell ref="A37:A38"/>
    <mergeCell ref="B37:B38"/>
    <mergeCell ref="D37:D38"/>
    <mergeCell ref="E37:E38"/>
    <mergeCell ref="H37:H38"/>
    <mergeCell ref="I37:I38"/>
    <mergeCell ref="J37:J38"/>
    <mergeCell ref="K37:K38"/>
    <mergeCell ref="M37:M38"/>
    <mergeCell ref="A35:A36"/>
    <mergeCell ref="B35:B36"/>
    <mergeCell ref="D35:D36"/>
    <mergeCell ref="E35:E36"/>
    <mergeCell ref="H35:H36"/>
    <mergeCell ref="I35:I36"/>
    <mergeCell ref="J35:J36"/>
    <mergeCell ref="K35:K36"/>
    <mergeCell ref="M35:M36"/>
    <mergeCell ref="A33:A34"/>
    <mergeCell ref="B33:B34"/>
    <mergeCell ref="D33:D34"/>
    <mergeCell ref="E33:E34"/>
    <mergeCell ref="H33:H34"/>
    <mergeCell ref="I33:I34"/>
    <mergeCell ref="J33:J34"/>
    <mergeCell ref="K33:K34"/>
    <mergeCell ref="M33:M34"/>
    <mergeCell ref="A31:A32"/>
    <mergeCell ref="B31:B32"/>
    <mergeCell ref="D31:D32"/>
    <mergeCell ref="E31:E32"/>
    <mergeCell ref="H31:H32"/>
    <mergeCell ref="I31:I32"/>
    <mergeCell ref="J31:J32"/>
    <mergeCell ref="K31:K32"/>
    <mergeCell ref="M31:M32"/>
    <mergeCell ref="A29:A30"/>
    <mergeCell ref="B29:B30"/>
    <mergeCell ref="D29:D30"/>
    <mergeCell ref="E29:E30"/>
    <mergeCell ref="H29:H30"/>
    <mergeCell ref="I29:I30"/>
    <mergeCell ref="J29:J30"/>
    <mergeCell ref="K29:K30"/>
    <mergeCell ref="M29:M30"/>
    <mergeCell ref="A26:O26"/>
    <mergeCell ref="A27:A28"/>
    <mergeCell ref="B27:B28"/>
    <mergeCell ref="D27:D28"/>
    <mergeCell ref="E27:E28"/>
    <mergeCell ref="H27:H28"/>
    <mergeCell ref="I27:I28"/>
    <mergeCell ref="J27:J28"/>
    <mergeCell ref="K27:K28"/>
    <mergeCell ref="M27:M28"/>
    <mergeCell ref="F22:H22"/>
    <mergeCell ref="H23:H24"/>
    <mergeCell ref="A22:A24"/>
    <mergeCell ref="E22:E24"/>
    <mergeCell ref="B22:B24"/>
    <mergeCell ref="D22:D24"/>
    <mergeCell ref="C22:C24"/>
    <mergeCell ref="I22:I24"/>
    <mergeCell ref="N22:O22"/>
    <mergeCell ref="N23:O23"/>
    <mergeCell ref="J23:J24"/>
    <mergeCell ref="K23:K24"/>
    <mergeCell ref="J22:M22"/>
    <mergeCell ref="M23:M24"/>
  </mergeCells>
  <pageMargins left="0.19685039370078741" right="0.19685039370078741" top="0.43307086614173229" bottom="0.39370078740157483" header="0.23622047244094491" footer="0.19685039370078741"/>
  <pageSetup paperSize="9" scale="98" fitToHeight="10000" orientation="landscape" r:id="rId1"/>
  <headerFooter alignWithMargins="0">
    <oddHeader>&amp;LЦентр ГРАНД</oddHeader>
    <oddFooter>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7"/>
  <sheetViews>
    <sheetView view="pageBreakPreview" zoomScaleNormal="100" zoomScaleSheetLayoutView="100" workbookViewId="0">
      <selection activeCell="A11" sqref="A11:L11"/>
    </sheetView>
  </sheetViews>
  <sheetFormatPr defaultColWidth="11.5703125" defaultRowHeight="12.75"/>
  <cols>
    <col min="1" max="1" width="4.42578125" style="192" customWidth="1"/>
    <col min="2" max="2" width="30.42578125" style="192" customWidth="1"/>
    <col min="3" max="3" width="10.42578125" style="192" bestFit="1" customWidth="1"/>
    <col min="4" max="4" width="5.5703125" style="192" bestFit="1" customWidth="1"/>
    <col min="5" max="5" width="27.140625" style="94" customWidth="1"/>
    <col min="6" max="6" width="7.28515625" style="94" bestFit="1" customWidth="1"/>
    <col min="7" max="7" width="10.42578125" style="94" customWidth="1"/>
    <col min="8" max="8" width="1.7109375" style="94" customWidth="1"/>
    <col min="9" max="9" width="5" style="94" customWidth="1"/>
    <col min="10" max="10" width="2" style="94" bestFit="1" customWidth="1"/>
    <col min="11" max="11" width="6.85546875" style="94" bestFit="1" customWidth="1"/>
    <col min="12" max="12" width="11.7109375" style="94" customWidth="1"/>
    <col min="13" max="16384" width="11.5703125" style="94"/>
  </cols>
  <sheetData>
    <row r="1" spans="1:15" ht="25.5" customHeight="1">
      <c r="A1" s="93"/>
      <c r="B1" s="93"/>
      <c r="C1" s="94"/>
      <c r="D1" s="94"/>
      <c r="H1" s="209"/>
      <c r="I1" s="215"/>
      <c r="J1" s="215"/>
      <c r="K1" s="215"/>
      <c r="L1" s="216" t="s">
        <v>339</v>
      </c>
      <c r="M1" s="215"/>
      <c r="N1" s="215"/>
      <c r="O1" s="216"/>
    </row>
    <row r="2" spans="1:15">
      <c r="A2" s="93"/>
      <c r="B2" s="93"/>
      <c r="C2" s="93"/>
      <c r="D2" s="93"/>
      <c r="E2" s="93"/>
      <c r="F2" s="95"/>
      <c r="G2" s="96"/>
      <c r="H2" s="95"/>
      <c r="I2" s="96"/>
      <c r="J2" s="96"/>
      <c r="K2" s="96"/>
      <c r="L2" s="222" t="s">
        <v>340</v>
      </c>
      <c r="M2" s="97"/>
      <c r="O2" s="216"/>
    </row>
    <row r="3" spans="1:15">
      <c r="A3" s="98"/>
      <c r="B3" s="99" t="s">
        <v>333</v>
      </c>
      <c r="C3" s="98"/>
      <c r="D3" s="94"/>
      <c r="E3" s="209"/>
      <c r="F3" s="99"/>
      <c r="G3" s="99"/>
      <c r="H3" s="99" t="s">
        <v>335</v>
      </c>
      <c r="I3" s="98"/>
      <c r="J3" s="100"/>
      <c r="M3" s="209"/>
      <c r="N3" s="209"/>
    </row>
    <row r="4" spans="1:15">
      <c r="A4" s="98"/>
      <c r="B4" s="101" t="s">
        <v>281</v>
      </c>
      <c r="C4" s="98"/>
      <c r="D4" s="94"/>
      <c r="E4" s="209"/>
      <c r="F4" s="208"/>
      <c r="G4" s="208"/>
      <c r="I4" s="98"/>
      <c r="J4" s="100"/>
      <c r="K4" s="210" t="s">
        <v>336</v>
      </c>
      <c r="M4" s="209"/>
      <c r="N4" s="209"/>
    </row>
    <row r="5" spans="1:15">
      <c r="A5" s="98"/>
      <c r="B5" s="102" t="s">
        <v>283</v>
      </c>
      <c r="C5" s="103"/>
      <c r="D5" s="94"/>
      <c r="E5" s="209"/>
      <c r="F5" s="208"/>
      <c r="G5" s="208"/>
      <c r="I5" s="98"/>
      <c r="J5" s="100"/>
      <c r="K5" s="211" t="s">
        <v>337</v>
      </c>
      <c r="M5" s="209"/>
      <c r="N5" s="209"/>
    </row>
    <row r="6" spans="1:15">
      <c r="A6" s="98"/>
      <c r="B6" s="102" t="s">
        <v>282</v>
      </c>
      <c r="C6" s="102"/>
      <c r="D6" s="94"/>
      <c r="E6" s="209"/>
      <c r="F6" s="208"/>
      <c r="G6" s="208"/>
      <c r="H6" s="102"/>
      <c r="I6" s="98"/>
      <c r="J6" s="100"/>
      <c r="M6" s="209"/>
      <c r="N6" s="209"/>
    </row>
    <row r="7" spans="1:15">
      <c r="A7" s="98"/>
      <c r="B7" s="102"/>
      <c r="C7" s="104"/>
      <c r="D7" s="94"/>
      <c r="E7" s="209"/>
      <c r="F7" s="209"/>
      <c r="G7" s="209"/>
      <c r="H7" s="212"/>
      <c r="I7" s="104"/>
      <c r="J7" s="100"/>
      <c r="M7" s="209"/>
      <c r="N7" s="209"/>
    </row>
    <row r="8" spans="1:15">
      <c r="A8" s="98"/>
      <c r="B8" s="105" t="s">
        <v>334</v>
      </c>
      <c r="C8" s="106"/>
      <c r="D8" s="94"/>
      <c r="E8" s="209"/>
      <c r="F8" s="105" t="s">
        <v>338</v>
      </c>
      <c r="G8" s="208"/>
      <c r="I8" s="213"/>
      <c r="J8" s="100"/>
      <c r="M8" s="208"/>
      <c r="N8" s="208"/>
    </row>
    <row r="9" spans="1:15">
      <c r="A9" s="98"/>
      <c r="B9" s="107"/>
      <c r="C9" s="107"/>
      <c r="D9" s="107"/>
      <c r="E9" s="107"/>
      <c r="F9" s="100"/>
      <c r="G9" s="100"/>
      <c r="H9" s="100"/>
      <c r="I9" s="100"/>
      <c r="J9" s="100"/>
      <c r="M9" s="100"/>
      <c r="N9" s="209"/>
    </row>
    <row r="10" spans="1:15">
      <c r="A10" s="98"/>
      <c r="B10" s="102"/>
      <c r="C10" s="102"/>
      <c r="D10" s="103"/>
      <c r="E10" s="98"/>
      <c r="F10" s="100"/>
      <c r="G10" s="100"/>
      <c r="H10" s="100"/>
      <c r="I10" s="100"/>
      <c r="J10" s="100"/>
      <c r="K10" s="100"/>
      <c r="L10" s="100"/>
      <c r="M10" s="100"/>
    </row>
    <row r="11" spans="1:15" ht="13.5" customHeight="1">
      <c r="A11" s="262" t="s">
        <v>341</v>
      </c>
      <c r="B11" s="262"/>
      <c r="C11" s="262"/>
      <c r="D11" s="262"/>
      <c r="E11" s="262"/>
      <c r="F11" s="262"/>
      <c r="G11" s="262"/>
      <c r="H11" s="262"/>
      <c r="I11" s="262"/>
      <c r="J11" s="262"/>
      <c r="K11" s="262"/>
      <c r="L11" s="262"/>
      <c r="M11" s="100"/>
      <c r="N11" s="209"/>
      <c r="O11" s="209"/>
    </row>
    <row r="12" spans="1:15">
      <c r="A12" s="262" t="s">
        <v>342</v>
      </c>
      <c r="B12" s="262"/>
      <c r="C12" s="262"/>
      <c r="D12" s="262"/>
      <c r="E12" s="262"/>
      <c r="F12" s="262"/>
      <c r="G12" s="262"/>
      <c r="H12" s="262"/>
      <c r="I12" s="262"/>
      <c r="J12" s="262"/>
      <c r="K12" s="262"/>
      <c r="L12" s="262"/>
      <c r="M12" s="209"/>
      <c r="N12" s="209"/>
      <c r="O12" s="209"/>
    </row>
    <row r="13" spans="1:15" ht="13.5" customHeight="1">
      <c r="A13" s="270" t="str">
        <f>'2-1'!E6</f>
        <v>Реконструкция ВЛ-6кВ дл.4,3км п/ст Веретье (инв.№3003714)</v>
      </c>
      <c r="B13" s="270"/>
      <c r="C13" s="270"/>
      <c r="D13" s="270"/>
      <c r="E13" s="270"/>
      <c r="F13" s="270"/>
      <c r="G13" s="270"/>
      <c r="H13" s="270"/>
      <c r="I13" s="270"/>
      <c r="J13" s="270"/>
      <c r="K13" s="270"/>
      <c r="L13" s="270"/>
      <c r="M13" s="209"/>
      <c r="N13" s="209"/>
      <c r="O13" s="209"/>
    </row>
    <row r="14" spans="1:15" ht="13.5">
      <c r="A14" s="108"/>
      <c r="B14" s="108"/>
      <c r="C14" s="108"/>
      <c r="D14" s="108"/>
      <c r="E14" s="108"/>
      <c r="F14" s="109"/>
      <c r="G14" s="110"/>
      <c r="H14" s="111"/>
      <c r="I14" s="110"/>
      <c r="J14" s="97"/>
      <c r="M14" s="209"/>
      <c r="N14" s="209"/>
      <c r="O14" s="209"/>
    </row>
    <row r="15" spans="1:15">
      <c r="A15" s="263" t="s">
        <v>343</v>
      </c>
      <c r="B15" s="263"/>
      <c r="C15" s="263"/>
      <c r="D15" s="263"/>
      <c r="E15" s="263"/>
      <c r="F15" s="263"/>
      <c r="G15" s="263"/>
      <c r="H15" s="263"/>
      <c r="I15" s="263"/>
      <c r="J15" s="263"/>
      <c r="K15" s="263"/>
      <c r="L15" s="263"/>
      <c r="M15" s="209"/>
      <c r="N15" s="209"/>
      <c r="O15" s="209"/>
    </row>
    <row r="16" spans="1:15" s="112" customFormat="1" ht="13.5" customHeight="1">
      <c r="A16" s="221"/>
      <c r="B16" s="221"/>
      <c r="C16" s="221"/>
      <c r="D16" s="221"/>
      <c r="E16" s="221"/>
      <c r="F16" s="221"/>
      <c r="G16" s="221"/>
      <c r="H16" s="221"/>
      <c r="I16" s="221"/>
      <c r="J16" s="221"/>
      <c r="K16" s="221"/>
      <c r="L16" s="221"/>
      <c r="M16" s="221"/>
      <c r="N16" s="220"/>
      <c r="O16" s="220"/>
    </row>
    <row r="17" spans="1:12">
      <c r="A17" s="115" t="s">
        <v>284</v>
      </c>
      <c r="B17" s="116" t="s">
        <v>285</v>
      </c>
      <c r="C17" s="117"/>
      <c r="D17" s="118"/>
      <c r="E17" s="271" t="s">
        <v>286</v>
      </c>
      <c r="F17" s="272"/>
      <c r="G17" s="271" t="s">
        <v>287</v>
      </c>
      <c r="H17" s="273"/>
      <c r="I17" s="273"/>
      <c r="J17" s="273"/>
      <c r="K17" s="272"/>
      <c r="L17" s="118" t="s">
        <v>288</v>
      </c>
    </row>
    <row r="18" spans="1:12">
      <c r="A18" s="119" t="s">
        <v>289</v>
      </c>
      <c r="B18" s="120" t="s">
        <v>290</v>
      </c>
      <c r="C18" s="121"/>
      <c r="D18" s="122"/>
      <c r="E18" s="266" t="s">
        <v>291</v>
      </c>
      <c r="F18" s="268"/>
      <c r="G18" s="266" t="s">
        <v>292</v>
      </c>
      <c r="H18" s="267"/>
      <c r="I18" s="267"/>
      <c r="J18" s="267"/>
      <c r="K18" s="268"/>
      <c r="L18" s="122"/>
    </row>
    <row r="19" spans="1:12">
      <c r="A19" s="119" t="s">
        <v>293</v>
      </c>
      <c r="B19" s="120" t="s">
        <v>294</v>
      </c>
      <c r="C19" s="121"/>
      <c r="D19" s="122"/>
      <c r="E19" s="266" t="s">
        <v>295</v>
      </c>
      <c r="F19" s="268"/>
      <c r="G19" s="266" t="s">
        <v>296</v>
      </c>
      <c r="H19" s="267"/>
      <c r="I19" s="267"/>
      <c r="J19" s="267"/>
      <c r="K19" s="268"/>
      <c r="L19" s="122" t="s">
        <v>297</v>
      </c>
    </row>
    <row r="20" spans="1:12">
      <c r="A20" s="119"/>
      <c r="B20" s="120" t="s">
        <v>298</v>
      </c>
      <c r="C20" s="121"/>
      <c r="D20" s="122"/>
      <c r="E20" s="266" t="s">
        <v>299</v>
      </c>
      <c r="F20" s="268"/>
      <c r="G20" s="266" t="s">
        <v>300</v>
      </c>
      <c r="H20" s="267"/>
      <c r="I20" s="267"/>
      <c r="J20" s="267"/>
      <c r="K20" s="268"/>
      <c r="L20" s="122"/>
    </row>
    <row r="21" spans="1:12">
      <c r="A21" s="123"/>
      <c r="B21" s="120"/>
      <c r="C21" s="121"/>
      <c r="D21" s="122"/>
      <c r="E21" s="264" t="s">
        <v>301</v>
      </c>
      <c r="F21" s="265"/>
      <c r="G21" s="266" t="s">
        <v>302</v>
      </c>
      <c r="H21" s="267"/>
      <c r="I21" s="267"/>
      <c r="J21" s="267"/>
      <c r="K21" s="268"/>
      <c r="L21" s="124"/>
    </row>
    <row r="22" spans="1:12">
      <c r="A22" s="116">
        <v>1</v>
      </c>
      <c r="B22" s="125" t="s">
        <v>303</v>
      </c>
      <c r="C22" s="126">
        <f>'[1]2'!$B$37</f>
        <v>0.05</v>
      </c>
      <c r="D22" s="127" t="s">
        <v>304</v>
      </c>
      <c r="E22" s="125" t="s">
        <v>305</v>
      </c>
      <c r="F22" s="128"/>
      <c r="G22" s="129">
        <f>C25</f>
        <v>62.799114616613423</v>
      </c>
      <c r="H22" s="130" t="s">
        <v>306</v>
      </c>
      <c r="I22" s="131">
        <v>16</v>
      </c>
      <c r="J22" s="130" t="s">
        <v>307</v>
      </c>
      <c r="K22" s="132">
        <v>200</v>
      </c>
      <c r="L22" s="133">
        <f>G22*I22/K22*1000*F26*F27*F28</f>
        <v>4831.6764605895787</v>
      </c>
    </row>
    <row r="23" spans="1:12">
      <c r="A23" s="120"/>
      <c r="B23" s="134" t="s">
        <v>350</v>
      </c>
      <c r="C23" s="135">
        <f>('[1]2'!$F$37+'[1]2'!$F$38)/1000</f>
        <v>196.56122875</v>
      </c>
      <c r="D23" s="136" t="s">
        <v>308</v>
      </c>
      <c r="E23" s="137" t="s">
        <v>309</v>
      </c>
      <c r="F23" s="138"/>
      <c r="G23" s="139"/>
      <c r="H23" s="139"/>
      <c r="I23" s="139"/>
      <c r="J23" s="139"/>
      <c r="K23" s="140"/>
      <c r="L23" s="141"/>
    </row>
    <row r="24" spans="1:12">
      <c r="A24" s="120"/>
      <c r="B24" s="137" t="s">
        <v>310</v>
      </c>
      <c r="C24" s="142"/>
      <c r="D24" s="143"/>
      <c r="E24" s="137" t="s">
        <v>311</v>
      </c>
      <c r="F24" s="138"/>
      <c r="G24" s="144"/>
      <c r="H24" s="144"/>
      <c r="I24" s="144"/>
      <c r="J24" s="144"/>
      <c r="K24" s="145"/>
      <c r="L24" s="141"/>
    </row>
    <row r="25" spans="1:12">
      <c r="A25" s="120"/>
      <c r="B25" s="137" t="s">
        <v>312</v>
      </c>
      <c r="C25" s="146">
        <f>C23/3.13</f>
        <v>62.799114616613423</v>
      </c>
      <c r="D25" s="136" t="s">
        <v>308</v>
      </c>
      <c r="E25" s="137" t="s">
        <v>313</v>
      </c>
      <c r="F25" s="138"/>
      <c r="G25" s="147"/>
      <c r="H25" s="147"/>
      <c r="I25" s="147"/>
      <c r="J25" s="147"/>
      <c r="K25" s="148"/>
      <c r="L25" s="141"/>
    </row>
    <row r="26" spans="1:12">
      <c r="A26" s="120"/>
      <c r="B26" s="137" t="s">
        <v>314</v>
      </c>
      <c r="C26" s="149"/>
      <c r="D26" s="149"/>
      <c r="E26" s="137" t="s">
        <v>315</v>
      </c>
      <c r="F26" s="150">
        <v>2.1</v>
      </c>
      <c r="G26" s="151"/>
      <c r="H26" s="151"/>
      <c r="I26" s="151"/>
      <c r="J26" s="151"/>
      <c r="K26" s="152"/>
      <c r="L26" s="141"/>
    </row>
    <row r="27" spans="1:12">
      <c r="A27" s="120"/>
      <c r="B27" s="137" t="s">
        <v>316</v>
      </c>
      <c r="C27" s="149"/>
      <c r="D27" s="149"/>
      <c r="E27" s="137" t="s">
        <v>317</v>
      </c>
      <c r="F27" s="150">
        <v>0.38163992050497808</v>
      </c>
      <c r="G27" s="147"/>
      <c r="H27" s="147"/>
      <c r="I27" s="147"/>
      <c r="J27" s="147"/>
      <c r="K27" s="148"/>
      <c r="L27" s="141"/>
    </row>
    <row r="28" spans="1:12">
      <c r="A28" s="120"/>
      <c r="B28" s="153" t="s">
        <v>318</v>
      </c>
      <c r="C28" s="154"/>
      <c r="D28" s="154"/>
      <c r="E28" s="137" t="s">
        <v>319</v>
      </c>
      <c r="F28" s="150">
        <v>1.2</v>
      </c>
      <c r="G28" s="155"/>
      <c r="H28" s="155"/>
      <c r="I28" s="155"/>
      <c r="J28" s="155"/>
      <c r="K28" s="156"/>
      <c r="L28" s="157"/>
    </row>
    <row r="29" spans="1:12">
      <c r="A29" s="120"/>
      <c r="B29" s="137" t="s">
        <v>320</v>
      </c>
      <c r="C29" s="149"/>
      <c r="D29" s="149"/>
      <c r="E29" s="137"/>
      <c r="F29" s="138"/>
      <c r="G29" s="139"/>
      <c r="H29" s="139"/>
      <c r="I29" s="139"/>
      <c r="J29" s="139"/>
      <c r="K29" s="140"/>
      <c r="L29" s="141"/>
    </row>
    <row r="30" spans="1:12">
      <c r="A30" s="120"/>
      <c r="B30" s="158" t="s">
        <v>321</v>
      </c>
      <c r="C30" s="159"/>
      <c r="D30" s="159"/>
      <c r="E30" s="158"/>
      <c r="F30" s="160"/>
      <c r="G30" s="144"/>
      <c r="H30" s="144"/>
      <c r="I30" s="144"/>
      <c r="J30" s="144"/>
      <c r="K30" s="145"/>
      <c r="L30" s="141"/>
    </row>
    <row r="31" spans="1:12">
      <c r="A31" s="120">
        <v>2</v>
      </c>
      <c r="B31" s="137" t="s">
        <v>322</v>
      </c>
      <c r="C31" s="149"/>
      <c r="D31" s="138"/>
      <c r="E31" s="149" t="s">
        <v>323</v>
      </c>
      <c r="F31" s="149"/>
      <c r="G31" s="161">
        <f>L22</f>
        <v>4831.6764605895787</v>
      </c>
      <c r="H31" s="130" t="s">
        <v>306</v>
      </c>
      <c r="I31" s="162">
        <v>3.49</v>
      </c>
      <c r="J31" s="162"/>
      <c r="K31" s="128"/>
      <c r="L31" s="163">
        <f>L22*I31</f>
        <v>16862.550847457631</v>
      </c>
    </row>
    <row r="32" spans="1:12">
      <c r="A32" s="120"/>
      <c r="B32" s="137" t="s">
        <v>345</v>
      </c>
      <c r="C32" s="149"/>
      <c r="D32" s="138"/>
      <c r="E32" s="149" t="s">
        <v>346</v>
      </c>
      <c r="F32" s="149"/>
      <c r="G32" s="137"/>
      <c r="H32" s="149"/>
      <c r="I32" s="149"/>
      <c r="J32" s="149"/>
      <c r="K32" s="138"/>
      <c r="L32" s="141"/>
    </row>
    <row r="33" spans="1:17">
      <c r="A33" s="120"/>
      <c r="B33" s="137"/>
      <c r="C33" s="149"/>
      <c r="D33" s="138"/>
      <c r="E33" s="149" t="s">
        <v>347</v>
      </c>
      <c r="F33" s="149"/>
      <c r="G33" s="137"/>
      <c r="H33" s="149"/>
      <c r="I33" s="149"/>
      <c r="J33" s="149"/>
      <c r="K33" s="138"/>
      <c r="L33" s="141"/>
    </row>
    <row r="34" spans="1:17">
      <c r="A34" s="120"/>
      <c r="B34" s="137"/>
      <c r="C34" s="149"/>
      <c r="D34" s="138"/>
      <c r="E34" s="149" t="s">
        <v>348</v>
      </c>
      <c r="F34" s="149"/>
      <c r="G34" s="137"/>
      <c r="H34" s="149"/>
      <c r="I34" s="149"/>
      <c r="J34" s="149"/>
      <c r="K34" s="138"/>
      <c r="L34" s="141"/>
    </row>
    <row r="35" spans="1:17">
      <c r="A35" s="164"/>
      <c r="B35" s="137"/>
      <c r="C35" s="149"/>
      <c r="D35" s="138"/>
      <c r="E35" s="149" t="s">
        <v>324</v>
      </c>
      <c r="F35" s="149"/>
      <c r="G35" s="137"/>
      <c r="H35" s="149"/>
      <c r="I35" s="149"/>
      <c r="J35" s="149"/>
      <c r="K35" s="138"/>
      <c r="L35" s="165"/>
    </row>
    <row r="36" spans="1:17">
      <c r="A36" s="116">
        <v>3</v>
      </c>
      <c r="B36" s="166" t="s">
        <v>325</v>
      </c>
      <c r="C36" s="167"/>
      <c r="D36" s="168"/>
      <c r="E36" s="162"/>
      <c r="F36" s="128"/>
      <c r="G36" s="162"/>
      <c r="H36" s="162"/>
      <c r="I36" s="162"/>
      <c r="J36" s="162"/>
      <c r="K36" s="128"/>
      <c r="L36" s="169">
        <f>SUM(L31)</f>
        <v>16862.550847457631</v>
      </c>
      <c r="M36" s="170"/>
    </row>
    <row r="37" spans="1:17">
      <c r="A37" s="164"/>
      <c r="B37" s="171" t="s">
        <v>349</v>
      </c>
      <c r="C37" s="172"/>
      <c r="D37" s="173"/>
      <c r="E37" s="149"/>
      <c r="F37" s="138"/>
      <c r="G37" s="149"/>
      <c r="H37" s="149"/>
      <c r="I37" s="149"/>
      <c r="J37" s="149"/>
      <c r="K37" s="138"/>
      <c r="L37" s="165"/>
    </row>
    <row r="38" spans="1:17">
      <c r="A38" s="174">
        <v>4</v>
      </c>
      <c r="B38" s="166" t="s">
        <v>326</v>
      </c>
      <c r="C38" s="167"/>
      <c r="D38" s="168"/>
      <c r="E38" s="175"/>
      <c r="F38" s="176"/>
      <c r="G38" s="162"/>
      <c r="H38" s="162"/>
      <c r="I38" s="162"/>
      <c r="J38" s="162"/>
      <c r="K38" s="128"/>
      <c r="L38" s="177">
        <f>L36*0.18</f>
        <v>3035.2591525423736</v>
      </c>
      <c r="M38" s="178"/>
      <c r="N38" s="170"/>
    </row>
    <row r="39" spans="1:17">
      <c r="A39" s="174">
        <v>5</v>
      </c>
      <c r="B39" s="179" t="s">
        <v>327</v>
      </c>
      <c r="C39" s="180"/>
      <c r="D39" s="181"/>
      <c r="E39" s="182"/>
      <c r="F39" s="183"/>
      <c r="G39" s="184"/>
      <c r="H39" s="184"/>
      <c r="I39" s="184"/>
      <c r="J39" s="184"/>
      <c r="K39" s="185"/>
      <c r="L39" s="186">
        <f>SUM(L36+L38)</f>
        <v>19897.810000000005</v>
      </c>
      <c r="M39" s="191"/>
    </row>
    <row r="40" spans="1:17" ht="12.75" customHeight="1">
      <c r="A40" s="149"/>
      <c r="B40" s="149"/>
      <c r="C40" s="149"/>
      <c r="D40" s="149"/>
      <c r="E40" s="149"/>
      <c r="F40" s="149"/>
      <c r="G40" s="187"/>
      <c r="H40" s="187"/>
      <c r="I40" s="187"/>
      <c r="J40" s="187"/>
      <c r="K40" s="187"/>
      <c r="L40" s="187"/>
      <c r="M40" s="170"/>
      <c r="N40" s="170"/>
    </row>
    <row r="41" spans="1:17">
      <c r="A41" s="188"/>
      <c r="B41" s="188"/>
      <c r="C41" s="188"/>
      <c r="D41" s="188"/>
      <c r="E41" s="188"/>
      <c r="F41" s="188"/>
      <c r="G41" s="189"/>
      <c r="H41" s="189"/>
      <c r="I41" s="189"/>
      <c r="J41" s="189"/>
      <c r="K41" s="189"/>
      <c r="L41" s="189"/>
      <c r="M41" s="170"/>
    </row>
    <row r="42" spans="1:17">
      <c r="A42" s="188"/>
      <c r="B42" s="269"/>
      <c r="C42" s="269"/>
      <c r="D42" s="269"/>
      <c r="E42" s="269"/>
      <c r="F42" s="190"/>
      <c r="G42" s="187"/>
      <c r="H42" s="187"/>
      <c r="I42" s="187"/>
      <c r="J42" s="187"/>
      <c r="K42" s="187"/>
    </row>
    <row r="43" spans="1:17">
      <c r="B43" s="257" t="s">
        <v>105</v>
      </c>
      <c r="C43" s="260"/>
      <c r="D43" s="260"/>
      <c r="E43" s="260"/>
      <c r="F43" s="260"/>
      <c r="G43" s="260"/>
      <c r="H43" s="260"/>
      <c r="I43" s="260"/>
      <c r="J43" s="260"/>
      <c r="K43" s="260"/>
      <c r="L43" s="260"/>
      <c r="M43" s="260"/>
      <c r="N43" s="260"/>
      <c r="O43" s="260"/>
      <c r="P43" s="260"/>
      <c r="Q43" s="260"/>
    </row>
    <row r="44" spans="1:17">
      <c r="B44" s="261" t="s">
        <v>106</v>
      </c>
      <c r="C44" s="260"/>
      <c r="D44" s="260"/>
      <c r="E44" s="260"/>
      <c r="F44" s="260"/>
      <c r="G44" s="260"/>
      <c r="H44" s="260"/>
      <c r="I44" s="260"/>
      <c r="J44" s="260"/>
      <c r="K44" s="260"/>
      <c r="L44" s="260"/>
      <c r="M44" s="260"/>
      <c r="N44" s="260"/>
      <c r="O44" s="260"/>
      <c r="P44" s="260"/>
      <c r="Q44" s="260"/>
    </row>
    <row r="45" spans="1:17">
      <c r="B45" s="9"/>
      <c r="C45" s="2"/>
      <c r="D45" s="70"/>
      <c r="E45" s="70"/>
      <c r="F45" s="217"/>
      <c r="G45" s="218"/>
      <c r="H45" s="218"/>
      <c r="I45" s="218"/>
      <c r="J45" s="218"/>
      <c r="K45" s="218"/>
      <c r="L45" s="218"/>
      <c r="M45" s="218"/>
      <c r="N45" s="218"/>
      <c r="O45" s="218"/>
      <c r="P45" s="219"/>
      <c r="Q45" s="219"/>
    </row>
    <row r="46" spans="1:17">
      <c r="B46" s="257" t="s">
        <v>107</v>
      </c>
      <c r="C46" s="260"/>
      <c r="D46" s="260"/>
      <c r="E46" s="260"/>
      <c r="F46" s="260"/>
      <c r="G46" s="260"/>
      <c r="H46" s="260"/>
      <c r="I46" s="260"/>
      <c r="J46" s="260"/>
      <c r="K46" s="260"/>
      <c r="L46" s="260"/>
      <c r="M46" s="260"/>
      <c r="N46" s="260"/>
      <c r="O46" s="260"/>
      <c r="P46" s="260"/>
      <c r="Q46" s="260"/>
    </row>
    <row r="47" spans="1:17">
      <c r="B47" s="261" t="s">
        <v>106</v>
      </c>
      <c r="C47" s="260"/>
      <c r="D47" s="260"/>
      <c r="E47" s="260"/>
      <c r="F47" s="260"/>
      <c r="G47" s="260"/>
      <c r="H47" s="260"/>
      <c r="I47" s="260"/>
      <c r="J47" s="260"/>
      <c r="K47" s="260"/>
      <c r="L47" s="260"/>
      <c r="M47" s="260"/>
      <c r="N47" s="260"/>
      <c r="O47" s="260"/>
      <c r="P47" s="260"/>
      <c r="Q47" s="260"/>
    </row>
  </sheetData>
  <mergeCells count="19">
    <mergeCell ref="A11:L11"/>
    <mergeCell ref="A13:L13"/>
    <mergeCell ref="E17:F17"/>
    <mergeCell ref="G17:K17"/>
    <mergeCell ref="B46:Q46"/>
    <mergeCell ref="B47:Q47"/>
    <mergeCell ref="A12:L12"/>
    <mergeCell ref="A15:L15"/>
    <mergeCell ref="E21:F21"/>
    <mergeCell ref="G21:K21"/>
    <mergeCell ref="B42:E42"/>
    <mergeCell ref="B43:Q43"/>
    <mergeCell ref="B44:Q44"/>
    <mergeCell ref="E18:F18"/>
    <mergeCell ref="G18:K18"/>
    <mergeCell ref="E19:F19"/>
    <mergeCell ref="G19:K19"/>
    <mergeCell ref="E20:F20"/>
    <mergeCell ref="G20:K20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7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46"/>
  <sheetViews>
    <sheetView view="pageBreakPreview" zoomScaleSheetLayoutView="100" workbookViewId="0">
      <selection activeCell="A12" sqref="A12:L12"/>
    </sheetView>
  </sheetViews>
  <sheetFormatPr defaultColWidth="11.5703125" defaultRowHeight="12.75"/>
  <cols>
    <col min="1" max="1" width="4.42578125" style="192" customWidth="1"/>
    <col min="2" max="2" width="30.42578125" style="192" customWidth="1"/>
    <col min="3" max="3" width="11.28515625" style="192" bestFit="1" customWidth="1"/>
    <col min="4" max="4" width="5.5703125" style="192" bestFit="1" customWidth="1"/>
    <col min="5" max="5" width="27.140625" style="94" customWidth="1"/>
    <col min="6" max="6" width="7.28515625" style="94" bestFit="1" customWidth="1"/>
    <col min="7" max="7" width="8" style="94" customWidth="1"/>
    <col min="8" max="8" width="1.7109375" style="94" customWidth="1"/>
    <col min="9" max="9" width="2.28515625" style="94" customWidth="1"/>
    <col min="10" max="10" width="5" style="94" customWidth="1"/>
    <col min="11" max="11" width="2.42578125" style="94" customWidth="1"/>
    <col min="12" max="12" width="7" style="94" customWidth="1"/>
    <col min="13" max="13" width="2" style="94" bestFit="1" customWidth="1"/>
    <col min="14" max="14" width="6.85546875" style="94" bestFit="1" customWidth="1"/>
    <col min="15" max="15" width="11.7109375" style="94" customWidth="1"/>
    <col min="16" max="16384" width="11.5703125" style="94"/>
  </cols>
  <sheetData>
    <row r="1" spans="1:21" ht="15" customHeight="1">
      <c r="A1" s="93"/>
      <c r="B1" s="93"/>
      <c r="C1" s="94"/>
      <c r="D1" s="94"/>
      <c r="H1" s="209"/>
      <c r="I1" s="215"/>
      <c r="J1" s="215"/>
      <c r="K1" s="215"/>
      <c r="L1" s="215"/>
      <c r="M1" s="215"/>
      <c r="N1" s="215"/>
      <c r="O1" s="216" t="s">
        <v>339</v>
      </c>
      <c r="P1" s="214"/>
      <c r="Q1" s="214"/>
      <c r="R1" s="214"/>
      <c r="S1" s="214"/>
      <c r="T1" s="214"/>
      <c r="U1" s="214"/>
    </row>
    <row r="2" spans="1:21">
      <c r="A2" s="93"/>
      <c r="B2" s="93"/>
      <c r="C2" s="93"/>
      <c r="D2" s="93"/>
      <c r="E2" s="93"/>
      <c r="F2" s="95"/>
      <c r="G2" s="96"/>
      <c r="H2" s="95"/>
      <c r="I2" s="96"/>
      <c r="J2" s="96"/>
      <c r="K2" s="96"/>
      <c r="L2" s="96"/>
      <c r="M2" s="97"/>
      <c r="O2" s="216" t="s">
        <v>340</v>
      </c>
      <c r="P2" s="216"/>
      <c r="Q2" s="216"/>
      <c r="R2" s="216"/>
      <c r="S2" s="216"/>
      <c r="T2" s="216"/>
      <c r="U2" s="216"/>
    </row>
    <row r="3" spans="1:21">
      <c r="A3" s="98"/>
      <c r="B3" s="99" t="s">
        <v>333</v>
      </c>
      <c r="C3" s="98"/>
      <c r="D3" s="94"/>
      <c r="E3" s="209"/>
      <c r="F3" s="99"/>
      <c r="G3" s="99"/>
      <c r="H3" s="99" t="s">
        <v>335</v>
      </c>
      <c r="I3" s="98"/>
      <c r="J3" s="100"/>
      <c r="M3" s="209"/>
      <c r="N3" s="209"/>
    </row>
    <row r="4" spans="1:21">
      <c r="A4" s="98"/>
      <c r="B4" s="101" t="s">
        <v>281</v>
      </c>
      <c r="C4" s="98"/>
      <c r="D4" s="94"/>
      <c r="E4" s="209"/>
      <c r="F4" s="208"/>
      <c r="G4" s="208"/>
      <c r="I4" s="98"/>
      <c r="J4" s="100"/>
      <c r="K4" s="210" t="s">
        <v>336</v>
      </c>
      <c r="M4" s="209"/>
      <c r="N4" s="209"/>
    </row>
    <row r="5" spans="1:21">
      <c r="A5" s="98"/>
      <c r="B5" s="102" t="s">
        <v>283</v>
      </c>
      <c r="C5" s="103"/>
      <c r="D5" s="94"/>
      <c r="E5" s="209"/>
      <c r="F5" s="208"/>
      <c r="G5" s="208"/>
      <c r="I5" s="98"/>
      <c r="J5" s="100"/>
      <c r="K5" s="211" t="s">
        <v>337</v>
      </c>
      <c r="M5" s="209"/>
      <c r="N5" s="209"/>
    </row>
    <row r="6" spans="1:21">
      <c r="A6" s="98"/>
      <c r="B6" s="102" t="s">
        <v>282</v>
      </c>
      <c r="C6" s="102"/>
      <c r="D6" s="94"/>
      <c r="E6" s="209"/>
      <c r="F6" s="208"/>
      <c r="G6" s="208"/>
      <c r="H6" s="102"/>
      <c r="I6" s="98"/>
      <c r="J6" s="100"/>
      <c r="M6" s="209"/>
      <c r="N6" s="209"/>
    </row>
    <row r="7" spans="1:21">
      <c r="A7" s="98"/>
      <c r="B7" s="102"/>
      <c r="C7" s="104"/>
      <c r="D7" s="94"/>
      <c r="E7" s="209"/>
      <c r="F7" s="209"/>
      <c r="G7" s="209"/>
      <c r="H7" s="212"/>
      <c r="I7" s="104"/>
      <c r="J7" s="100"/>
      <c r="M7" s="209"/>
      <c r="N7" s="209"/>
    </row>
    <row r="8" spans="1:21">
      <c r="A8" s="98"/>
      <c r="B8" s="105" t="s">
        <v>334</v>
      </c>
      <c r="C8" s="106"/>
      <c r="D8" s="94"/>
      <c r="E8" s="209"/>
      <c r="F8" s="105" t="s">
        <v>338</v>
      </c>
      <c r="G8" s="208"/>
      <c r="I8" s="213"/>
      <c r="J8" s="100"/>
      <c r="M8" s="208"/>
      <c r="N8" s="208"/>
    </row>
    <row r="9" spans="1:21">
      <c r="A9" s="98"/>
      <c r="B9" s="107"/>
      <c r="C9" s="107"/>
      <c r="D9" s="107"/>
      <c r="E9" s="107"/>
      <c r="F9" s="100"/>
      <c r="G9" s="100"/>
      <c r="H9" s="100"/>
      <c r="I9" s="100"/>
      <c r="J9" s="100"/>
      <c r="M9" s="100"/>
      <c r="N9" s="209"/>
    </row>
    <row r="10" spans="1:21">
      <c r="A10" s="98"/>
      <c r="B10" s="102"/>
      <c r="C10" s="102"/>
      <c r="D10" s="103"/>
      <c r="E10" s="98"/>
      <c r="F10" s="100"/>
      <c r="G10" s="100"/>
      <c r="H10" s="100"/>
      <c r="I10" s="100"/>
      <c r="J10" s="100"/>
      <c r="K10" s="100"/>
      <c r="L10" s="100"/>
      <c r="M10" s="100"/>
    </row>
    <row r="11" spans="1:21">
      <c r="A11" s="262" t="s">
        <v>351</v>
      </c>
      <c r="B11" s="262"/>
      <c r="C11" s="262"/>
      <c r="D11" s="262"/>
      <c r="E11" s="262"/>
      <c r="F11" s="262"/>
      <c r="G11" s="262"/>
      <c r="H11" s="262"/>
      <c r="I11" s="262"/>
      <c r="J11" s="262"/>
      <c r="K11" s="262"/>
      <c r="L11" s="262"/>
      <c r="M11" s="100"/>
      <c r="N11" s="209"/>
      <c r="O11" s="209"/>
    </row>
    <row r="12" spans="1:21" ht="13.5" customHeight="1">
      <c r="A12" s="262" t="s">
        <v>342</v>
      </c>
      <c r="B12" s="262"/>
      <c r="C12" s="262"/>
      <c r="D12" s="262"/>
      <c r="E12" s="262"/>
      <c r="F12" s="262"/>
      <c r="G12" s="262"/>
      <c r="H12" s="262"/>
      <c r="I12" s="262"/>
      <c r="J12" s="262"/>
      <c r="K12" s="262"/>
      <c r="L12" s="262"/>
      <c r="M12" s="209"/>
      <c r="N12" s="209"/>
      <c r="O12" s="209"/>
    </row>
    <row r="13" spans="1:21">
      <c r="A13" s="270" t="str">
        <f>'2-1'!E6</f>
        <v>Реконструкция ВЛ-6кВ дл.4,3км п/ст Веретье (инв.№3003714)</v>
      </c>
      <c r="B13" s="270"/>
      <c r="C13" s="270"/>
      <c r="D13" s="270"/>
      <c r="E13" s="270"/>
      <c r="F13" s="270"/>
      <c r="G13" s="270"/>
      <c r="H13" s="270"/>
      <c r="I13" s="270"/>
      <c r="J13" s="270"/>
      <c r="K13" s="270"/>
      <c r="L13" s="270"/>
      <c r="M13" s="209"/>
      <c r="N13" s="209"/>
      <c r="O13" s="209"/>
    </row>
    <row r="14" spans="1:21" ht="13.5" customHeight="1">
      <c r="A14" s="108"/>
      <c r="B14" s="108"/>
      <c r="C14" s="108"/>
      <c r="D14" s="108"/>
      <c r="E14" s="108"/>
      <c r="F14" s="109"/>
      <c r="G14" s="110"/>
      <c r="H14" s="111"/>
      <c r="I14" s="110"/>
      <c r="J14" s="97"/>
      <c r="M14" s="209"/>
      <c r="N14" s="209"/>
      <c r="O14" s="209"/>
    </row>
    <row r="15" spans="1:21">
      <c r="A15" s="263" t="s">
        <v>343</v>
      </c>
      <c r="B15" s="263"/>
      <c r="C15" s="263"/>
      <c r="D15" s="263"/>
      <c r="E15" s="263"/>
      <c r="F15" s="263"/>
      <c r="G15" s="263"/>
      <c r="H15" s="263"/>
      <c r="I15" s="263"/>
      <c r="J15" s="263"/>
      <c r="K15" s="263"/>
      <c r="L15" s="263"/>
      <c r="M15" s="209"/>
      <c r="N15" s="209"/>
      <c r="O15" s="209"/>
    </row>
    <row r="16" spans="1:21" ht="13.5">
      <c r="A16" s="93"/>
      <c r="B16" s="113"/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113"/>
      <c r="P16" s="114"/>
      <c r="Q16" s="110"/>
      <c r="R16" s="111"/>
      <c r="S16" s="110"/>
      <c r="T16" s="97"/>
    </row>
    <row r="17" spans="1:17">
      <c r="A17" s="115" t="s">
        <v>284</v>
      </c>
      <c r="B17" s="116" t="s">
        <v>285</v>
      </c>
      <c r="C17" s="117"/>
      <c r="D17" s="118"/>
      <c r="E17" s="271" t="s">
        <v>286</v>
      </c>
      <c r="F17" s="272"/>
      <c r="G17" s="271" t="s">
        <v>287</v>
      </c>
      <c r="H17" s="273"/>
      <c r="I17" s="273"/>
      <c r="J17" s="273"/>
      <c r="K17" s="273"/>
      <c r="L17" s="273"/>
      <c r="M17" s="273"/>
      <c r="N17" s="272"/>
      <c r="O17" s="118" t="s">
        <v>288</v>
      </c>
    </row>
    <row r="18" spans="1:17">
      <c r="A18" s="119" t="s">
        <v>289</v>
      </c>
      <c r="B18" s="120" t="s">
        <v>290</v>
      </c>
      <c r="C18" s="121"/>
      <c r="D18" s="122"/>
      <c r="E18" s="266" t="s">
        <v>291</v>
      </c>
      <c r="F18" s="268"/>
      <c r="G18" s="266" t="s">
        <v>292</v>
      </c>
      <c r="H18" s="267"/>
      <c r="I18" s="267"/>
      <c r="J18" s="267"/>
      <c r="K18" s="267"/>
      <c r="L18" s="267"/>
      <c r="M18" s="267"/>
      <c r="N18" s="268"/>
      <c r="O18" s="122"/>
    </row>
    <row r="19" spans="1:17">
      <c r="A19" s="119" t="s">
        <v>293</v>
      </c>
      <c r="B19" s="120" t="s">
        <v>294</v>
      </c>
      <c r="C19" s="121"/>
      <c r="D19" s="122"/>
      <c r="E19" s="266" t="s">
        <v>295</v>
      </c>
      <c r="F19" s="268"/>
      <c r="G19" s="266" t="s">
        <v>296</v>
      </c>
      <c r="H19" s="267"/>
      <c r="I19" s="267"/>
      <c r="J19" s="267"/>
      <c r="K19" s="267"/>
      <c r="L19" s="267"/>
      <c r="M19" s="267"/>
      <c r="N19" s="268"/>
      <c r="O19" s="122" t="s">
        <v>297</v>
      </c>
    </row>
    <row r="20" spans="1:17">
      <c r="A20" s="119"/>
      <c r="B20" s="120" t="s">
        <v>298</v>
      </c>
      <c r="C20" s="121"/>
      <c r="D20" s="122"/>
      <c r="E20" s="266" t="s">
        <v>299</v>
      </c>
      <c r="F20" s="268"/>
      <c r="G20" s="266" t="s">
        <v>300</v>
      </c>
      <c r="H20" s="267"/>
      <c r="I20" s="267"/>
      <c r="J20" s="267"/>
      <c r="K20" s="267"/>
      <c r="L20" s="267"/>
      <c r="M20" s="267"/>
      <c r="N20" s="268"/>
      <c r="O20" s="122"/>
    </row>
    <row r="21" spans="1:17">
      <c r="A21" s="123"/>
      <c r="B21" s="120"/>
      <c r="C21" s="121"/>
      <c r="D21" s="122"/>
      <c r="E21" s="266" t="s">
        <v>301</v>
      </c>
      <c r="F21" s="268"/>
      <c r="G21" s="266" t="s">
        <v>302</v>
      </c>
      <c r="H21" s="267"/>
      <c r="I21" s="267"/>
      <c r="J21" s="267"/>
      <c r="K21" s="267"/>
      <c r="L21" s="267"/>
      <c r="M21" s="267"/>
      <c r="N21" s="268"/>
      <c r="O21" s="124"/>
    </row>
    <row r="22" spans="1:17">
      <c r="A22" s="116">
        <v>1</v>
      </c>
      <c r="B22" s="125" t="s">
        <v>303</v>
      </c>
      <c r="C22" s="126">
        <v>1</v>
      </c>
      <c r="D22" s="127" t="s">
        <v>328</v>
      </c>
      <c r="E22" s="125" t="s">
        <v>305</v>
      </c>
      <c r="F22" s="128"/>
      <c r="G22" s="193">
        <v>35</v>
      </c>
      <c r="H22" s="194" t="s">
        <v>329</v>
      </c>
      <c r="I22" s="195" t="s">
        <v>330</v>
      </c>
      <c r="J22" s="195">
        <v>35</v>
      </c>
      <c r="K22" s="194" t="s">
        <v>329</v>
      </c>
      <c r="L22" s="196">
        <v>18</v>
      </c>
      <c r="M22" s="197" t="s">
        <v>331</v>
      </c>
      <c r="N22" s="198" t="s">
        <v>332</v>
      </c>
      <c r="O22" s="133">
        <f>((G22-((J22-L22)/(J23-L23))*(J24-L24))*F26)*1000*F27*F28</f>
        <v>6434.5636443106205</v>
      </c>
      <c r="Q22" s="178"/>
    </row>
    <row r="23" spans="1:17">
      <c r="A23" s="120"/>
      <c r="B23" s="134" t="s">
        <v>344</v>
      </c>
      <c r="C23" s="135">
        <f>'[1]2'!$F$39/1000</f>
        <v>286.73704620828397</v>
      </c>
      <c r="D23" s="136" t="s">
        <v>308</v>
      </c>
      <c r="E23" s="137" t="s">
        <v>309</v>
      </c>
      <c r="F23" s="138"/>
      <c r="G23" s="199"/>
      <c r="H23" s="139"/>
      <c r="I23" s="139" t="s">
        <v>330</v>
      </c>
      <c r="J23" s="200">
        <v>400</v>
      </c>
      <c r="K23" s="139" t="s">
        <v>329</v>
      </c>
      <c r="L23" s="200">
        <v>200</v>
      </c>
      <c r="M23" s="139" t="s">
        <v>331</v>
      </c>
      <c r="N23" s="140" t="s">
        <v>306</v>
      </c>
      <c r="O23" s="141"/>
    </row>
    <row r="24" spans="1:17">
      <c r="A24" s="120"/>
      <c r="B24" s="137" t="s">
        <v>310</v>
      </c>
      <c r="C24" s="142"/>
      <c r="D24" s="143"/>
      <c r="E24" s="137" t="s">
        <v>311</v>
      </c>
      <c r="F24" s="138"/>
      <c r="G24" s="201"/>
      <c r="H24" s="147"/>
      <c r="I24" s="147" t="s">
        <v>330</v>
      </c>
      <c r="J24" s="147">
        <v>400</v>
      </c>
      <c r="K24" s="147" t="s">
        <v>329</v>
      </c>
      <c r="L24" s="202">
        <f>C25</f>
        <v>91.60927993874887</v>
      </c>
      <c r="M24" s="147" t="s">
        <v>331</v>
      </c>
      <c r="N24" s="148"/>
      <c r="O24" s="141"/>
    </row>
    <row r="25" spans="1:17">
      <c r="A25" s="120"/>
      <c r="B25" s="137" t="s">
        <v>312</v>
      </c>
      <c r="C25" s="146">
        <f>C23/3.13</f>
        <v>91.60927993874887</v>
      </c>
      <c r="D25" s="136" t="s">
        <v>308</v>
      </c>
      <c r="E25" s="137" t="s">
        <v>313</v>
      </c>
      <c r="F25" s="138"/>
      <c r="G25" s="201"/>
      <c r="H25" s="147"/>
      <c r="I25" s="147"/>
      <c r="J25" s="147"/>
      <c r="K25" s="147"/>
      <c r="L25" s="147"/>
      <c r="M25" s="147"/>
      <c r="N25" s="148"/>
      <c r="O25" s="141"/>
    </row>
    <row r="26" spans="1:17">
      <c r="A26" s="120"/>
      <c r="B26" s="137" t="s">
        <v>314</v>
      </c>
      <c r="C26" s="149"/>
      <c r="D26" s="149"/>
      <c r="E26" s="137" t="s">
        <v>315</v>
      </c>
      <c r="F26" s="150">
        <v>1</v>
      </c>
      <c r="G26" s="203"/>
      <c r="H26" s="151"/>
      <c r="I26" s="151"/>
      <c r="J26" s="151"/>
      <c r="K26" s="151"/>
      <c r="L26" s="151"/>
      <c r="M26" s="151"/>
      <c r="N26" s="152"/>
      <c r="O26" s="141"/>
    </row>
    <row r="27" spans="1:17">
      <c r="A27" s="120"/>
      <c r="B27" s="137" t="s">
        <v>316</v>
      </c>
      <c r="C27" s="149"/>
      <c r="D27" s="149"/>
      <c r="E27" s="137" t="s">
        <v>317</v>
      </c>
      <c r="F27" s="150">
        <v>0.61024983022649004</v>
      </c>
      <c r="G27" s="201"/>
      <c r="H27" s="147"/>
      <c r="I27" s="147"/>
      <c r="J27" s="147"/>
      <c r="K27" s="147"/>
      <c r="L27" s="147"/>
      <c r="M27" s="147"/>
      <c r="N27" s="148"/>
      <c r="O27" s="141"/>
    </row>
    <row r="28" spans="1:17">
      <c r="A28" s="120"/>
      <c r="B28" s="153" t="s">
        <v>318</v>
      </c>
      <c r="C28" s="154"/>
      <c r="D28" s="154"/>
      <c r="E28" s="137" t="s">
        <v>319</v>
      </c>
      <c r="F28" s="150">
        <v>1.2</v>
      </c>
      <c r="G28" s="204"/>
      <c r="H28" s="155"/>
      <c r="I28" s="155"/>
      <c r="J28" s="155"/>
      <c r="K28" s="155"/>
      <c r="L28" s="155"/>
      <c r="M28" s="155"/>
      <c r="N28" s="156"/>
      <c r="O28" s="157"/>
    </row>
    <row r="29" spans="1:17">
      <c r="A29" s="120"/>
      <c r="B29" s="137" t="s">
        <v>320</v>
      </c>
      <c r="C29" s="149"/>
      <c r="D29" s="149"/>
      <c r="E29" s="137"/>
      <c r="F29" s="138"/>
      <c r="G29" s="199"/>
      <c r="H29" s="139"/>
      <c r="I29" s="139"/>
      <c r="J29" s="139"/>
      <c r="K29" s="139"/>
      <c r="L29" s="139"/>
      <c r="M29" s="139"/>
      <c r="N29" s="140"/>
      <c r="O29" s="141"/>
    </row>
    <row r="30" spans="1:17">
      <c r="A30" s="120"/>
      <c r="B30" s="158" t="s">
        <v>321</v>
      </c>
      <c r="C30" s="159"/>
      <c r="D30" s="159"/>
      <c r="E30" s="158"/>
      <c r="F30" s="160"/>
      <c r="G30" s="205"/>
      <c r="H30" s="144"/>
      <c r="I30" s="144"/>
      <c r="J30" s="144"/>
      <c r="K30" s="144"/>
      <c r="L30" s="144"/>
      <c r="M30" s="144"/>
      <c r="N30" s="145"/>
      <c r="O30" s="141"/>
    </row>
    <row r="31" spans="1:17">
      <c r="A31" s="120">
        <v>2</v>
      </c>
      <c r="B31" s="137" t="s">
        <v>322</v>
      </c>
      <c r="C31" s="149"/>
      <c r="D31" s="138"/>
      <c r="E31" s="149" t="s">
        <v>323</v>
      </c>
      <c r="F31" s="149"/>
      <c r="G31" s="161">
        <f>O22</f>
        <v>6434.5636443106205</v>
      </c>
      <c r="H31" s="130" t="s">
        <v>306</v>
      </c>
      <c r="I31" s="206"/>
      <c r="J31" s="162">
        <v>3.49</v>
      </c>
      <c r="K31" s="162"/>
      <c r="L31" s="162"/>
      <c r="M31" s="162"/>
      <c r="N31" s="128"/>
      <c r="O31" s="163">
        <f>O22*J31</f>
        <v>22456.627118644068</v>
      </c>
    </row>
    <row r="32" spans="1:17">
      <c r="A32" s="120"/>
      <c r="B32" s="137" t="s">
        <v>345</v>
      </c>
      <c r="C32" s="149"/>
      <c r="D32" s="138"/>
      <c r="E32" s="149" t="s">
        <v>346</v>
      </c>
      <c r="F32" s="149"/>
      <c r="G32" s="137"/>
      <c r="H32" s="149"/>
      <c r="I32" s="149"/>
      <c r="J32" s="149"/>
      <c r="K32" s="149"/>
      <c r="L32" s="149"/>
      <c r="M32" s="149"/>
      <c r="N32" s="138"/>
      <c r="O32" s="141"/>
    </row>
    <row r="33" spans="1:18">
      <c r="A33" s="120"/>
      <c r="B33" s="137"/>
      <c r="C33" s="149"/>
      <c r="D33" s="138"/>
      <c r="E33" s="149" t="s">
        <v>347</v>
      </c>
      <c r="F33" s="149"/>
      <c r="G33" s="137"/>
      <c r="H33" s="149"/>
      <c r="I33" s="149"/>
      <c r="J33" s="149"/>
      <c r="K33" s="149"/>
      <c r="L33" s="149"/>
      <c r="M33" s="149"/>
      <c r="N33" s="138"/>
      <c r="O33" s="141"/>
    </row>
    <row r="34" spans="1:18">
      <c r="A34" s="120"/>
      <c r="B34" s="137"/>
      <c r="C34" s="149"/>
      <c r="D34" s="138"/>
      <c r="E34" s="149" t="s">
        <v>348</v>
      </c>
      <c r="F34" s="149"/>
      <c r="G34" s="137"/>
      <c r="H34" s="149"/>
      <c r="I34" s="149"/>
      <c r="J34" s="149"/>
      <c r="K34" s="149"/>
      <c r="L34" s="149"/>
      <c r="M34" s="149"/>
      <c r="N34" s="138"/>
      <c r="O34" s="141"/>
    </row>
    <row r="35" spans="1:18">
      <c r="A35" s="164"/>
      <c r="B35" s="137"/>
      <c r="C35" s="149"/>
      <c r="D35" s="138"/>
      <c r="E35" s="149" t="s">
        <v>324</v>
      </c>
      <c r="F35" s="149"/>
      <c r="G35" s="137"/>
      <c r="H35" s="149"/>
      <c r="I35" s="149"/>
      <c r="J35" s="149"/>
      <c r="K35" s="149"/>
      <c r="L35" s="149"/>
      <c r="M35" s="149"/>
      <c r="N35" s="138"/>
      <c r="O35" s="165"/>
      <c r="Q35" s="170"/>
    </row>
    <row r="36" spans="1:18">
      <c r="A36" s="116">
        <v>3</v>
      </c>
      <c r="B36" s="166" t="s">
        <v>325</v>
      </c>
      <c r="C36" s="167"/>
      <c r="D36" s="168"/>
      <c r="E36" s="162"/>
      <c r="F36" s="128"/>
      <c r="G36" s="162"/>
      <c r="H36" s="162"/>
      <c r="I36" s="162"/>
      <c r="J36" s="162"/>
      <c r="K36" s="162"/>
      <c r="L36" s="162"/>
      <c r="M36" s="162"/>
      <c r="N36" s="128"/>
      <c r="O36" s="169">
        <f>SUM(O31)</f>
        <v>22456.627118644068</v>
      </c>
      <c r="P36" s="170"/>
    </row>
    <row r="37" spans="1:18">
      <c r="A37" s="164"/>
      <c r="B37" s="171" t="s">
        <v>349</v>
      </c>
      <c r="C37" s="172"/>
      <c r="D37" s="173"/>
      <c r="E37" s="149"/>
      <c r="F37" s="138"/>
      <c r="G37" s="149"/>
      <c r="H37" s="149"/>
      <c r="I37" s="149"/>
      <c r="J37" s="149"/>
      <c r="K37" s="149"/>
      <c r="L37" s="149"/>
      <c r="M37" s="149"/>
      <c r="N37" s="138"/>
      <c r="O37" s="165"/>
    </row>
    <row r="38" spans="1:18">
      <c r="A38" s="174">
        <v>4</v>
      </c>
      <c r="B38" s="166" t="s">
        <v>326</v>
      </c>
      <c r="C38" s="167"/>
      <c r="D38" s="168"/>
      <c r="E38" s="175"/>
      <c r="F38" s="176"/>
      <c r="G38" s="162"/>
      <c r="H38" s="162"/>
      <c r="I38" s="162"/>
      <c r="J38" s="162"/>
      <c r="K38" s="162"/>
      <c r="L38" s="162"/>
      <c r="M38" s="162"/>
      <c r="N38" s="128"/>
      <c r="O38" s="177">
        <f>O36*0.18</f>
        <v>4042.1928813559321</v>
      </c>
      <c r="Q38" s="170"/>
    </row>
    <row r="39" spans="1:18">
      <c r="A39" s="174">
        <v>5</v>
      </c>
      <c r="B39" s="179" t="s">
        <v>327</v>
      </c>
      <c r="C39" s="180"/>
      <c r="D39" s="181"/>
      <c r="E39" s="182"/>
      <c r="F39" s="183"/>
      <c r="G39" s="184"/>
      <c r="H39" s="184"/>
      <c r="I39" s="184"/>
      <c r="J39" s="184"/>
      <c r="K39" s="184"/>
      <c r="L39" s="184"/>
      <c r="M39" s="184"/>
      <c r="N39" s="185"/>
      <c r="O39" s="186">
        <f>SUM(O36+O38)</f>
        <v>26498.82</v>
      </c>
      <c r="Q39" s="207"/>
      <c r="R39" s="170"/>
    </row>
    <row r="40" spans="1:18" ht="12.75" customHeight="1">
      <c r="A40" s="149"/>
      <c r="B40" s="149"/>
      <c r="C40" s="149"/>
      <c r="D40" s="149"/>
      <c r="E40" s="149"/>
      <c r="F40" s="149"/>
      <c r="G40" s="187"/>
      <c r="H40" s="187"/>
      <c r="I40" s="187"/>
      <c r="J40" s="187"/>
      <c r="K40" s="187"/>
      <c r="L40" s="187"/>
      <c r="M40" s="187"/>
      <c r="N40" s="187"/>
      <c r="O40" s="187"/>
      <c r="Q40" s="207"/>
    </row>
    <row r="41" spans="1:18">
      <c r="A41" s="188"/>
      <c r="B41" s="188"/>
      <c r="C41" s="188"/>
      <c r="D41" s="188"/>
      <c r="E41" s="188"/>
      <c r="F41" s="188"/>
      <c r="G41" s="189"/>
      <c r="H41" s="189"/>
      <c r="I41" s="189"/>
      <c r="J41" s="189"/>
      <c r="K41" s="189"/>
      <c r="L41" s="189"/>
      <c r="M41" s="189"/>
      <c r="N41" s="189"/>
      <c r="O41" s="189"/>
    </row>
    <row r="42" spans="1:18">
      <c r="A42" s="188"/>
      <c r="B42" s="257" t="s">
        <v>105</v>
      </c>
      <c r="C42" s="260"/>
      <c r="D42" s="260"/>
      <c r="E42" s="260"/>
      <c r="F42" s="260"/>
      <c r="G42" s="260"/>
      <c r="H42" s="260"/>
      <c r="I42" s="260"/>
      <c r="J42" s="260"/>
      <c r="K42" s="260"/>
      <c r="L42" s="260"/>
      <c r="M42" s="260"/>
      <c r="N42" s="260"/>
      <c r="O42" s="260"/>
      <c r="P42" s="260"/>
      <c r="Q42" s="260"/>
    </row>
    <row r="43" spans="1:18">
      <c r="B43" s="261" t="s">
        <v>106</v>
      </c>
      <c r="C43" s="260"/>
      <c r="D43" s="260"/>
      <c r="E43" s="260"/>
      <c r="F43" s="260"/>
      <c r="G43" s="260"/>
      <c r="H43" s="260"/>
      <c r="I43" s="260"/>
      <c r="J43" s="260"/>
      <c r="K43" s="260"/>
      <c r="L43" s="260"/>
      <c r="M43" s="260"/>
      <c r="N43" s="260"/>
      <c r="O43" s="260"/>
      <c r="P43" s="260"/>
      <c r="Q43" s="260"/>
    </row>
    <row r="44" spans="1:18">
      <c r="B44" s="9"/>
      <c r="C44" s="2"/>
      <c r="D44" s="70"/>
      <c r="E44" s="70"/>
      <c r="F44" s="217"/>
      <c r="G44" s="218"/>
      <c r="H44" s="218"/>
      <c r="I44" s="218"/>
      <c r="J44" s="218"/>
      <c r="K44" s="218"/>
      <c r="L44" s="218"/>
      <c r="M44" s="218"/>
      <c r="N44" s="218"/>
      <c r="O44" s="218"/>
      <c r="P44" s="219"/>
      <c r="Q44" s="219"/>
    </row>
    <row r="45" spans="1:18">
      <c r="B45" s="257" t="s">
        <v>107</v>
      </c>
      <c r="C45" s="260"/>
      <c r="D45" s="260"/>
      <c r="E45" s="260"/>
      <c r="F45" s="260"/>
      <c r="G45" s="260"/>
      <c r="H45" s="260"/>
      <c r="I45" s="260"/>
      <c r="J45" s="260"/>
      <c r="K45" s="260"/>
      <c r="L45" s="260"/>
      <c r="M45" s="260"/>
      <c r="N45" s="260"/>
      <c r="O45" s="260"/>
      <c r="P45" s="260"/>
      <c r="Q45" s="260"/>
    </row>
    <row r="46" spans="1:18">
      <c r="B46" s="261" t="s">
        <v>106</v>
      </c>
      <c r="C46" s="260"/>
      <c r="D46" s="260"/>
      <c r="E46" s="260"/>
      <c r="F46" s="260"/>
      <c r="G46" s="260"/>
      <c r="H46" s="260"/>
      <c r="I46" s="260"/>
      <c r="J46" s="260"/>
      <c r="K46" s="260"/>
      <c r="L46" s="260"/>
      <c r="M46" s="260"/>
      <c r="N46" s="260"/>
      <c r="O46" s="260"/>
      <c r="P46" s="260"/>
      <c r="Q46" s="260"/>
    </row>
  </sheetData>
  <mergeCells count="18">
    <mergeCell ref="A12:L12"/>
    <mergeCell ref="E17:F17"/>
    <mergeCell ref="G17:N17"/>
    <mergeCell ref="A11:L11"/>
    <mergeCell ref="A13:L13"/>
    <mergeCell ref="A15:L15"/>
    <mergeCell ref="E18:F18"/>
    <mergeCell ref="G18:N18"/>
    <mergeCell ref="E19:F19"/>
    <mergeCell ref="G19:N19"/>
    <mergeCell ref="E20:F20"/>
    <mergeCell ref="G20:N20"/>
    <mergeCell ref="B42:Q42"/>
    <mergeCell ref="B43:Q43"/>
    <mergeCell ref="B45:Q45"/>
    <mergeCell ref="B46:Q46"/>
    <mergeCell ref="E21:F21"/>
    <mergeCell ref="G21:N21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27</vt:i4>
      </vt:variant>
    </vt:vector>
  </HeadingPairs>
  <TitlesOfParts>
    <vt:vector size="34" baseType="lpstr">
      <vt:lpstr>сср</vt:lpstr>
      <vt:lpstr>2-1</vt:lpstr>
      <vt:lpstr>2-2</vt:lpstr>
      <vt:lpstr>9-1</vt:lpstr>
      <vt:lpstr>9-2</vt:lpstr>
      <vt:lpstr>12-1</vt:lpstr>
      <vt:lpstr>12-2</vt:lpstr>
      <vt:lpstr>'2-1'!Constr</vt:lpstr>
      <vt:lpstr>'2-2'!Constr</vt:lpstr>
      <vt:lpstr>'9-1'!Constr</vt:lpstr>
      <vt:lpstr>'9-2'!Constr</vt:lpstr>
      <vt:lpstr>'2-1'!FOT</vt:lpstr>
      <vt:lpstr>'2-2'!FOT</vt:lpstr>
      <vt:lpstr>'9-1'!FOT</vt:lpstr>
      <vt:lpstr>'9-2'!FOT</vt:lpstr>
      <vt:lpstr>'2-1'!Ind</vt:lpstr>
      <vt:lpstr>'2-2'!Ind</vt:lpstr>
      <vt:lpstr>'9-1'!Ind</vt:lpstr>
      <vt:lpstr>'9-2'!Ind</vt:lpstr>
      <vt:lpstr>'2-1'!Obosn</vt:lpstr>
      <vt:lpstr>'2-2'!Obosn</vt:lpstr>
      <vt:lpstr>'9-1'!Obosn</vt:lpstr>
      <vt:lpstr>'9-2'!Obosn</vt:lpstr>
      <vt:lpstr>'2-1'!SmPr</vt:lpstr>
      <vt:lpstr>'2-2'!SmPr</vt:lpstr>
      <vt:lpstr>'9-1'!SmPr</vt:lpstr>
      <vt:lpstr>'9-2'!SmPr</vt:lpstr>
      <vt:lpstr>'2-1'!Заголовки_для_печати</vt:lpstr>
      <vt:lpstr>'2-2'!Заголовки_для_печати</vt:lpstr>
      <vt:lpstr>'9-1'!Заголовки_для_печати</vt:lpstr>
      <vt:lpstr>'9-2'!Заголовки_для_печати</vt:lpstr>
      <vt:lpstr>сср!Заголовки_для_печати</vt:lpstr>
      <vt:lpstr>'12-1'!Область_печати</vt:lpstr>
      <vt:lpstr>'12-2'!Область_печати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FuckYouBill</dc:creator>
  <cp:lastModifiedBy>FuckYouBill</cp:lastModifiedBy>
  <cp:lastPrinted>2006-09-18T06:09:54Z</cp:lastPrinted>
  <dcterms:created xsi:type="dcterms:W3CDTF">2002-02-11T05:58:42Z</dcterms:created>
  <dcterms:modified xsi:type="dcterms:W3CDTF">2012-07-24T13:08:10Z</dcterms:modified>
</cp:coreProperties>
</file>