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comments2.xml" ContentType="application/vnd.openxmlformats-officedocument.spreadsheetml.comment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5" yWindow="45" windowWidth="11340" windowHeight="12315" tabRatio="406" activeTab="1"/>
  </bookViews>
  <sheets>
    <sheet name="КЭ" sheetId="1" r:id="rId1"/>
    <sheet name="Лист1" sheetId="2" r:id="rId2"/>
  </sheets>
  <externalReferences>
    <externalReference r:id="rId3"/>
    <externalReference r:id="rId4"/>
  </externalReferences>
  <definedNames>
    <definedName name="\a">#REF!</definedName>
    <definedName name="\m">#REF!</definedName>
    <definedName name="\n">#REF!</definedName>
    <definedName name="\o">#REF!</definedName>
    <definedName name="_SP1">[1]FES!#REF!</definedName>
    <definedName name="_SP10">[1]FES!#REF!</definedName>
    <definedName name="_SP11">[1]FES!#REF!</definedName>
    <definedName name="_SP12">[1]FES!#REF!</definedName>
    <definedName name="_SP13">[1]FES!#REF!</definedName>
    <definedName name="_SP14">[1]FES!#REF!</definedName>
    <definedName name="_SP15">[1]FES!#REF!</definedName>
    <definedName name="_SP16">[1]FES!#REF!</definedName>
    <definedName name="_SP17">[1]FES!#REF!</definedName>
    <definedName name="_SP18">[1]FES!#REF!</definedName>
    <definedName name="_SP19">[1]FES!#REF!</definedName>
    <definedName name="_SP2">[1]FES!#REF!</definedName>
    <definedName name="_SP20">[1]FES!#REF!</definedName>
    <definedName name="_SP3">[1]FES!#REF!</definedName>
    <definedName name="_SP4">[1]FES!#REF!</definedName>
    <definedName name="_SP5">[1]FES!#REF!</definedName>
    <definedName name="_SP7">[1]FES!#REF!</definedName>
    <definedName name="_SP8">[1]FES!#REF!</definedName>
    <definedName name="_SP9">[1]FES!#REF!</definedName>
    <definedName name="_xlnm._FilterDatabase" localSheetId="0" hidden="1">КЭ!#REF!</definedName>
    <definedName name="_xlnm._FilterDatabase" localSheetId="1" hidden="1">Лист1!$A$3:$G$5</definedName>
    <definedName name="CompOt">[0]!CompOt</definedName>
    <definedName name="CompRas">[0]!CompRas</definedName>
    <definedName name="ew">[0]!ew</definedName>
    <definedName name="fg">[0]!fg</definedName>
    <definedName name="k">[0]!k</definedName>
    <definedName name="S1_">#REF!</definedName>
    <definedName name="S10_">#REF!</definedName>
    <definedName name="S11_">#REF!</definedName>
    <definedName name="S12_">#REF!</definedName>
    <definedName name="S13_">#REF!</definedName>
    <definedName name="S14_">#REF!</definedName>
    <definedName name="S15_">#REF!</definedName>
    <definedName name="S16_">#REF!</definedName>
    <definedName name="S17_">#REF!</definedName>
    <definedName name="S18_">#REF!</definedName>
    <definedName name="S19_">#REF!</definedName>
    <definedName name="S2_">#REF!</definedName>
    <definedName name="S20_">#REF!</definedName>
    <definedName name="S3_">#REF!</definedName>
    <definedName name="S4_">#REF!</definedName>
    <definedName name="S5_">#REF!</definedName>
    <definedName name="S6_">#REF!</definedName>
    <definedName name="S7_">#REF!</definedName>
    <definedName name="S8_">#REF!</definedName>
    <definedName name="S9_">#REF!</definedName>
    <definedName name="Базовые">'[2]Производство электроэнергии'!$A$95</definedName>
    <definedName name="Бюджетные_электроэнергии">'[2]Производство электроэнергии'!$A$111</definedName>
    <definedName name="в23ё">[0]!в23ё</definedName>
    <definedName name="вв">[0]!вв</definedName>
    <definedName name="второй">#REF!</definedName>
    <definedName name="й">[0]!й</definedName>
    <definedName name="йй">[0]!йй</definedName>
    <definedName name="ке">[0]!ке</definedName>
    <definedName name="мым">[0]!мым</definedName>
    <definedName name="Население">'[2]Производство электроэнергии'!$A$124</definedName>
    <definedName name="первый">#REF!</definedName>
    <definedName name="Предлагаемые_для_утверждения_тарифы_на_эл.эн">#REF!</definedName>
    <definedName name="Прочие_электроэнергии">'[2]Производство электроэнергии'!$A$132</definedName>
    <definedName name="Расчёт_диффер_по_времени_суток_ставок_за_эл.эн">#REF!</definedName>
    <definedName name="Расчет_диффер_ставок_платы_за_тепловую_мощность">#REF!</definedName>
    <definedName name="Расчет_дифференцированных_ставок_платы_за_теплоэнергию">#REF!</definedName>
    <definedName name="Расчет_региональной_абонентной_платы">#REF!</definedName>
    <definedName name="с">[0]!с</definedName>
    <definedName name="Сводная_таблица_по_эл.эн">#REF!</definedName>
    <definedName name="Сводная_таблица_тарифов_на_тепловую_энергию_и_мощность">#REF!</definedName>
    <definedName name="Сводная_таблица_тарифов_на_электроэнергию_и_мощность">#REF!</definedName>
    <definedName name="Сводные_экономические_показатели_по_потребителям">#REF!</definedName>
    <definedName name="см">[1]FES!#REF!</definedName>
    <definedName name="Сравнительные_варианты_двухставочных_тарифов_на_теплоэн">#REF!</definedName>
    <definedName name="Сравнительные_варианты_двухставочных_тарифов_на_эл.эн">#REF!</definedName>
    <definedName name="Сравнительный_анализ_ТЭП_к_расчету_тарифов">#REF!</definedName>
    <definedName name="сс">[0]!сс</definedName>
    <definedName name="сссс">[0]!сссс</definedName>
    <definedName name="ссы">[0]!ссы</definedName>
    <definedName name="третий">#REF!</definedName>
    <definedName name="у">[0]!у</definedName>
    <definedName name="УФ">[0]!УФ</definedName>
    <definedName name="ц">[0]!ц</definedName>
    <definedName name="цу">[0]!цу</definedName>
    <definedName name="цуа">[0]!цуа</definedName>
    <definedName name="четвертый">#REF!</definedName>
    <definedName name="ыв">[0]!ыв</definedName>
    <definedName name="ыыыы">[0]!ыыыы</definedName>
  </definedNames>
  <calcPr calcId="125725"/>
</workbook>
</file>

<file path=xl/calcChain.xml><?xml version="1.0" encoding="utf-8"?>
<calcChain xmlns="http://schemas.openxmlformats.org/spreadsheetml/2006/main">
  <c r="S123" i="2"/>
  <c r="Q123"/>
  <c r="N123"/>
  <c r="K123"/>
  <c r="J123" s="1"/>
  <c r="S122"/>
  <c r="Q122"/>
  <c r="N122"/>
  <c r="K122"/>
  <c r="J122" s="1"/>
  <c r="S121"/>
  <c r="Q121"/>
  <c r="N121"/>
  <c r="K121"/>
  <c r="J121" s="1"/>
  <c r="S120"/>
  <c r="Q120"/>
  <c r="N120"/>
  <c r="K120"/>
  <c r="J120" s="1"/>
  <c r="S119"/>
  <c r="Q119"/>
  <c r="N119"/>
  <c r="K119"/>
  <c r="J119" s="1"/>
  <c r="S118"/>
  <c r="Q118"/>
  <c r="N118"/>
  <c r="K118"/>
  <c r="J118" s="1"/>
  <c r="S117"/>
  <c r="Q117"/>
  <c r="N117"/>
  <c r="K117"/>
  <c r="J117" s="1"/>
  <c r="S116"/>
  <c r="Q116"/>
  <c r="N116"/>
  <c r="K116"/>
  <c r="J116" s="1"/>
  <c r="S115"/>
  <c r="Q115"/>
  <c r="N115"/>
  <c r="K115"/>
  <c r="J115" s="1"/>
  <c r="S114"/>
  <c r="Q114"/>
  <c r="N114"/>
  <c r="K114"/>
  <c r="J114" s="1"/>
  <c r="S113"/>
  <c r="Q113"/>
  <c r="N113"/>
  <c r="K113"/>
  <c r="J113" s="1"/>
  <c r="S112"/>
  <c r="Q112"/>
  <c r="N112"/>
  <c r="K112"/>
  <c r="J112" s="1"/>
  <c r="S111"/>
  <c r="Q111"/>
  <c r="N111"/>
  <c r="K111"/>
  <c r="J111" s="1"/>
  <c r="S110"/>
  <c r="Q110"/>
  <c r="N110"/>
  <c r="K110"/>
  <c r="J110" s="1"/>
  <c r="S109"/>
  <c r="Q109"/>
  <c r="N109"/>
  <c r="K109"/>
  <c r="J109" s="1"/>
  <c r="S108"/>
  <c r="Q108"/>
  <c r="N108"/>
  <c r="K108"/>
  <c r="J108" s="1"/>
  <c r="S107"/>
  <c r="Q107"/>
  <c r="N107"/>
  <c r="K107"/>
  <c r="J107" s="1"/>
  <c r="S106"/>
  <c r="Q106"/>
  <c r="N106"/>
  <c r="K106"/>
  <c r="J106" s="1"/>
  <c r="S105"/>
  <c r="Q105"/>
  <c r="N105"/>
  <c r="K105"/>
  <c r="J105" s="1"/>
  <c r="S104"/>
  <c r="Q104"/>
  <c r="N104"/>
  <c r="K104"/>
  <c r="J104" s="1"/>
  <c r="S103"/>
  <c r="Q103"/>
  <c r="N103"/>
  <c r="K103"/>
  <c r="J103" s="1"/>
  <c r="S102"/>
  <c r="Q102"/>
  <c r="N102"/>
  <c r="K102"/>
  <c r="J102" s="1"/>
  <c r="S101"/>
  <c r="Q101"/>
  <c r="N101"/>
  <c r="K101"/>
  <c r="J101" s="1"/>
  <c r="S100"/>
  <c r="Q100"/>
  <c r="N100"/>
  <c r="K100"/>
  <c r="J100" s="1"/>
  <c r="S99"/>
  <c r="Q99"/>
  <c r="N99"/>
  <c r="K99"/>
  <c r="J99" s="1"/>
  <c r="S98"/>
  <c r="Q98"/>
  <c r="N98"/>
  <c r="K98"/>
  <c r="J98" s="1"/>
  <c r="S97"/>
  <c r="Q97"/>
  <c r="N97"/>
  <c r="K97"/>
  <c r="J97" s="1"/>
  <c r="S96"/>
  <c r="Q96"/>
  <c r="N96"/>
  <c r="K96"/>
  <c r="J96" s="1"/>
  <c r="S95"/>
  <c r="Q95"/>
  <c r="N95"/>
  <c r="K95"/>
  <c r="J95" s="1"/>
  <c r="S94"/>
  <c r="Q94"/>
  <c r="N94"/>
  <c r="K94"/>
  <c r="J94" s="1"/>
  <c r="S93"/>
  <c r="Q93"/>
  <c r="N93"/>
  <c r="K93"/>
  <c r="J93" s="1"/>
  <c r="S92"/>
  <c r="Q92"/>
  <c r="N92"/>
  <c r="K92"/>
  <c r="J92" s="1"/>
  <c r="S91"/>
  <c r="Q91"/>
  <c r="N91"/>
  <c r="K91"/>
  <c r="J91" s="1"/>
  <c r="S90"/>
  <c r="Q90"/>
  <c r="N90"/>
  <c r="K90"/>
  <c r="J90" s="1"/>
  <c r="S89"/>
  <c r="Q89"/>
  <c r="N89"/>
  <c r="K89"/>
  <c r="J89" s="1"/>
  <c r="S88"/>
  <c r="Q88"/>
  <c r="N88"/>
  <c r="K88"/>
  <c r="J88" s="1"/>
  <c r="S87"/>
  <c r="Q87"/>
  <c r="N87"/>
  <c r="K87"/>
  <c r="J87" s="1"/>
  <c r="S86"/>
  <c r="Q86"/>
  <c r="N86"/>
  <c r="K86"/>
  <c r="J86" s="1"/>
  <c r="S85"/>
  <c r="Q85"/>
  <c r="N85"/>
  <c r="K85"/>
  <c r="J85" s="1"/>
  <c r="S84"/>
  <c r="Q84"/>
  <c r="N84"/>
  <c r="K84"/>
  <c r="J84" s="1"/>
  <c r="S83"/>
  <c r="Q83"/>
  <c r="N83"/>
  <c r="K83"/>
  <c r="J83" s="1"/>
  <c r="S82"/>
  <c r="Q82"/>
  <c r="N82"/>
  <c r="L82"/>
  <c r="K82"/>
  <c r="S81"/>
  <c r="Q81"/>
  <c r="N81"/>
  <c r="L81"/>
  <c r="K81"/>
  <c r="S80"/>
  <c r="Q80"/>
  <c r="N80"/>
  <c r="L80"/>
  <c r="K80"/>
  <c r="S79"/>
  <c r="Q79"/>
  <c r="N79"/>
  <c r="L79"/>
  <c r="K79"/>
  <c r="S78"/>
  <c r="Q78"/>
  <c r="N78"/>
  <c r="L78"/>
  <c r="K78"/>
  <c r="S77"/>
  <c r="Q77"/>
  <c r="N77"/>
  <c r="K77"/>
  <c r="J77" s="1"/>
  <c r="S76"/>
  <c r="Q76"/>
  <c r="N76"/>
  <c r="K76"/>
  <c r="J76" s="1"/>
  <c r="S75"/>
  <c r="Q75"/>
  <c r="N75"/>
  <c r="K75"/>
  <c r="J75" s="1"/>
  <c r="S74"/>
  <c r="Q74"/>
  <c r="N74"/>
  <c r="L74"/>
  <c r="K74"/>
  <c r="S73"/>
  <c r="Q73"/>
  <c r="N73"/>
  <c r="L73"/>
  <c r="K73"/>
  <c r="J73" s="1"/>
  <c r="S72"/>
  <c r="Q72"/>
  <c r="N72"/>
  <c r="K72"/>
  <c r="J72" s="1"/>
  <c r="S71"/>
  <c r="Q71"/>
  <c r="N71"/>
  <c r="K71"/>
  <c r="J71" s="1"/>
  <c r="S70"/>
  <c r="Q70"/>
  <c r="N70"/>
  <c r="K70"/>
  <c r="J70" s="1"/>
  <c r="S69"/>
  <c r="Q69"/>
  <c r="N69"/>
  <c r="K69"/>
  <c r="J69" s="1"/>
  <c r="S68"/>
  <c r="Q68"/>
  <c r="N68"/>
  <c r="K68"/>
  <c r="J68" s="1"/>
  <c r="S67"/>
  <c r="Q67"/>
  <c r="N67"/>
  <c r="K67"/>
  <c r="J67" s="1"/>
  <c r="S66"/>
  <c r="Q66"/>
  <c r="N66"/>
  <c r="K66"/>
  <c r="J66" s="1"/>
  <c r="S65"/>
  <c r="Q65"/>
  <c r="N65"/>
  <c r="K65"/>
  <c r="J65" s="1"/>
  <c r="S64"/>
  <c r="Q64"/>
  <c r="N64"/>
  <c r="K64"/>
  <c r="J64" s="1"/>
  <c r="S63"/>
  <c r="Q63"/>
  <c r="N63"/>
  <c r="K63"/>
  <c r="J63" s="1"/>
  <c r="S62"/>
  <c r="Q62"/>
  <c r="N62"/>
  <c r="K62"/>
  <c r="J62" s="1"/>
  <c r="S61"/>
  <c r="Q61"/>
  <c r="N61"/>
  <c r="K61"/>
  <c r="J61" s="1"/>
  <c r="S60"/>
  <c r="Q60"/>
  <c r="N60"/>
  <c r="K60"/>
  <c r="J60" s="1"/>
  <c r="S59"/>
  <c r="Q59"/>
  <c r="N59"/>
  <c r="K59"/>
  <c r="J59" s="1"/>
  <c r="S58"/>
  <c r="Q58"/>
  <c r="N58"/>
  <c r="K58"/>
  <c r="J58" s="1"/>
  <c r="S57"/>
  <c r="Q57"/>
  <c r="N57"/>
  <c r="K57"/>
  <c r="J57" s="1"/>
  <c r="S56"/>
  <c r="Q56"/>
  <c r="N56"/>
  <c r="K56"/>
  <c r="J56" s="1"/>
  <c r="S55"/>
  <c r="Q55"/>
  <c r="N55"/>
  <c r="K55"/>
  <c r="J55" s="1"/>
  <c r="S54"/>
  <c r="Q54"/>
  <c r="N54"/>
  <c r="K54"/>
  <c r="J54" s="1"/>
  <c r="S53"/>
  <c r="Q53"/>
  <c r="N53"/>
  <c r="K53"/>
  <c r="J53" s="1"/>
  <c r="S52"/>
  <c r="Q52"/>
  <c r="N52"/>
  <c r="K52"/>
  <c r="J52" s="1"/>
  <c r="S51"/>
  <c r="Q51"/>
  <c r="N51"/>
  <c r="K51"/>
  <c r="J51" s="1"/>
  <c r="S50"/>
  <c r="Q50"/>
  <c r="N50"/>
  <c r="L50"/>
  <c r="K50"/>
  <c r="S49"/>
  <c r="Q49"/>
  <c r="N49"/>
  <c r="K49"/>
  <c r="J49" s="1"/>
  <c r="S48"/>
  <c r="Q48"/>
  <c r="N48"/>
  <c r="L48"/>
  <c r="K48"/>
  <c r="J48" s="1"/>
  <c r="S47"/>
  <c r="Q47"/>
  <c r="N47"/>
  <c r="K47"/>
  <c r="J47" s="1"/>
  <c r="S46"/>
  <c r="Q46"/>
  <c r="N46"/>
  <c r="L46"/>
  <c r="K46"/>
  <c r="S45"/>
  <c r="Q45"/>
  <c r="N45"/>
  <c r="L45"/>
  <c r="K45"/>
  <c r="J45" s="1"/>
  <c r="S44"/>
  <c r="Q44"/>
  <c r="N44"/>
  <c r="L44"/>
  <c r="K44"/>
  <c r="J44"/>
  <c r="S43"/>
  <c r="Q43"/>
  <c r="N43"/>
  <c r="K43"/>
  <c r="J43" s="1"/>
  <c r="S42"/>
  <c r="Q42"/>
  <c r="N42"/>
  <c r="K42"/>
  <c r="J42" s="1"/>
  <c r="S41"/>
  <c r="Q41"/>
  <c r="N41"/>
  <c r="K41"/>
  <c r="J41" s="1"/>
  <c r="S40"/>
  <c r="Q40"/>
  <c r="N40"/>
  <c r="K40"/>
  <c r="J40" s="1"/>
  <c r="S39"/>
  <c r="Q39"/>
  <c r="N39"/>
  <c r="K39"/>
  <c r="J39" s="1"/>
  <c r="S38"/>
  <c r="Q38"/>
  <c r="N38"/>
  <c r="K38"/>
  <c r="J38" s="1"/>
  <c r="S37"/>
  <c r="Q37"/>
  <c r="N37"/>
  <c r="L37"/>
  <c r="K37"/>
  <c r="S36"/>
  <c r="Q36"/>
  <c r="N36"/>
  <c r="K36"/>
  <c r="J36" s="1"/>
  <c r="S35"/>
  <c r="Q35"/>
  <c r="N35"/>
  <c r="L35"/>
  <c r="K35"/>
  <c r="S34"/>
  <c r="Q34"/>
  <c r="N34"/>
  <c r="L34"/>
  <c r="K34"/>
  <c r="S33"/>
  <c r="Q33"/>
  <c r="N33"/>
  <c r="L33"/>
  <c r="K33"/>
  <c r="S32"/>
  <c r="Q32"/>
  <c r="N32"/>
  <c r="K32"/>
  <c r="J32" s="1"/>
  <c r="S31"/>
  <c r="Q31"/>
  <c r="N31"/>
  <c r="L31"/>
  <c r="K31"/>
  <c r="S30"/>
  <c r="Q30"/>
  <c r="N30"/>
  <c r="L30"/>
  <c r="K30"/>
  <c r="J30" s="1"/>
  <c r="S29"/>
  <c r="Q29"/>
  <c r="N29"/>
  <c r="L29"/>
  <c r="K29"/>
  <c r="S28"/>
  <c r="Q28"/>
  <c r="N28"/>
  <c r="L28"/>
  <c r="K28"/>
  <c r="J28" s="1"/>
  <c r="S27"/>
  <c r="Q27"/>
  <c r="N27"/>
  <c r="L27"/>
  <c r="K27"/>
  <c r="S25"/>
  <c r="Q25"/>
  <c r="N25"/>
  <c r="K25"/>
  <c r="J25" s="1"/>
  <c r="S24"/>
  <c r="Q24"/>
  <c r="N24"/>
  <c r="K24"/>
  <c r="J24" s="1"/>
  <c r="S23"/>
  <c r="Q23"/>
  <c r="N23"/>
  <c r="L23"/>
  <c r="K23"/>
  <c r="J23" s="1"/>
  <c r="S22"/>
  <c r="Q22"/>
  <c r="N22"/>
  <c r="L22"/>
  <c r="K22"/>
  <c r="S21"/>
  <c r="Q21"/>
  <c r="N21"/>
  <c r="L21"/>
  <c r="K21"/>
  <c r="S20"/>
  <c r="Q20"/>
  <c r="N20"/>
  <c r="L20"/>
  <c r="K20"/>
  <c r="S19"/>
  <c r="Q19"/>
  <c r="N19"/>
  <c r="L19"/>
  <c r="K19"/>
  <c r="S18"/>
  <c r="Q18"/>
  <c r="N18"/>
  <c r="L18"/>
  <c r="K18"/>
  <c r="S17"/>
  <c r="Q17"/>
  <c r="N17"/>
  <c r="L17"/>
  <c r="K17"/>
  <c r="S16"/>
  <c r="Q16"/>
  <c r="N16"/>
  <c r="K16"/>
  <c r="J16" s="1"/>
  <c r="S15"/>
  <c r="Q15"/>
  <c r="N15"/>
  <c r="L15"/>
  <c r="K15"/>
  <c r="J15"/>
  <c r="S14"/>
  <c r="Q14"/>
  <c r="N14"/>
  <c r="K14"/>
  <c r="J14" s="1"/>
  <c r="S13"/>
  <c r="Q13"/>
  <c r="N13"/>
  <c r="K13"/>
  <c r="J13" s="1"/>
  <c r="S12"/>
  <c r="Q12"/>
  <c r="N12"/>
  <c r="L12"/>
  <c r="K12"/>
  <c r="S11"/>
  <c r="Q11"/>
  <c r="N11"/>
  <c r="L11"/>
  <c r="K11"/>
  <c r="S10"/>
  <c r="Q10"/>
  <c r="N10"/>
  <c r="L10"/>
  <c r="K10"/>
  <c r="S9"/>
  <c r="Q9"/>
  <c r="N9"/>
  <c r="L9"/>
  <c r="K9"/>
  <c r="S8"/>
  <c r="Q8"/>
  <c r="N8"/>
  <c r="L8"/>
  <c r="K8"/>
  <c r="S7"/>
  <c r="Q7"/>
  <c r="N7"/>
  <c r="L7"/>
  <c r="K7"/>
  <c r="J21" l="1"/>
  <c r="J18"/>
  <c r="J80"/>
  <c r="J7"/>
  <c r="J9"/>
  <c r="J74"/>
  <c r="J27"/>
  <c r="J29"/>
  <c r="J31"/>
  <c r="J37"/>
  <c r="J50"/>
  <c r="J79"/>
  <c r="J78"/>
  <c r="J82"/>
  <c r="J8"/>
  <c r="J10"/>
  <c r="J11"/>
  <c r="J12"/>
  <c r="J22"/>
  <c r="J34"/>
  <c r="J46"/>
  <c r="Q125"/>
  <c r="Q126" s="1"/>
  <c r="N125"/>
  <c r="N126" s="1"/>
  <c r="J17"/>
  <c r="J19"/>
  <c r="J20"/>
  <c r="J33"/>
  <c r="J35"/>
  <c r="J81"/>
  <c r="S125"/>
  <c r="S126" s="1"/>
  <c r="N11" i="1"/>
  <c r="N12"/>
  <c r="N13"/>
  <c r="N14"/>
  <c r="N15"/>
  <c r="N16"/>
  <c r="N17"/>
  <c r="N18"/>
  <c r="N19"/>
  <c r="N20"/>
  <c r="N21"/>
  <c r="N22"/>
  <c r="N23"/>
  <c r="N24"/>
  <c r="N25"/>
  <c r="N26"/>
  <c r="N27"/>
  <c r="N28"/>
  <c r="N29"/>
  <c r="N30"/>
  <c r="N31"/>
  <c r="N32"/>
  <c r="N34"/>
  <c r="N35"/>
  <c r="N36"/>
  <c r="N37"/>
  <c r="N38"/>
  <c r="N39"/>
  <c r="N40"/>
  <c r="N41"/>
  <c r="N42"/>
  <c r="N43"/>
  <c r="N44"/>
  <c r="N45"/>
  <c r="N46"/>
  <c r="N47"/>
  <c r="N48"/>
  <c r="N49"/>
  <c r="N50"/>
  <c r="N51"/>
  <c r="N52"/>
  <c r="N53"/>
  <c r="N54"/>
  <c r="N55"/>
  <c r="N56"/>
  <c r="N57"/>
  <c r="N58"/>
  <c r="N59"/>
  <c r="N60"/>
  <c r="N61"/>
  <c r="N62"/>
  <c r="N63"/>
  <c r="N64"/>
  <c r="N65"/>
  <c r="N66"/>
  <c r="N67"/>
  <c r="N68"/>
  <c r="N69"/>
  <c r="N70"/>
  <c r="N71"/>
  <c r="N72"/>
  <c r="N73"/>
  <c r="N74"/>
  <c r="N75"/>
  <c r="N76"/>
  <c r="N77"/>
  <c r="N78"/>
  <c r="N79"/>
  <c r="N80"/>
  <c r="N81"/>
  <c r="N82"/>
  <c r="N83"/>
  <c r="N84"/>
  <c r="N85"/>
  <c r="N86"/>
  <c r="N87"/>
  <c r="N88"/>
  <c r="N89"/>
  <c r="N90"/>
  <c r="N91"/>
  <c r="N92"/>
  <c r="N93"/>
  <c r="N94"/>
  <c r="N95"/>
  <c r="N96"/>
  <c r="N97"/>
  <c r="N98"/>
  <c r="N99"/>
  <c r="N100"/>
  <c r="N101"/>
  <c r="N102"/>
  <c r="N103"/>
  <c r="N104"/>
  <c r="N105"/>
  <c r="N106"/>
  <c r="N107"/>
  <c r="N108"/>
  <c r="N109"/>
  <c r="N110"/>
  <c r="N111"/>
  <c r="N112"/>
  <c r="N113"/>
  <c r="N114"/>
  <c r="N115"/>
  <c r="N116"/>
  <c r="N117"/>
  <c r="N118"/>
  <c r="N119"/>
  <c r="N120"/>
  <c r="N121"/>
  <c r="N122"/>
  <c r="N123"/>
  <c r="N124"/>
  <c r="N125"/>
  <c r="N126"/>
  <c r="N127"/>
  <c r="N128"/>
  <c r="N129"/>
  <c r="N130"/>
  <c r="N10"/>
  <c r="N132" l="1"/>
  <c r="N133" s="1"/>
  <c r="Q11"/>
  <c r="Q12"/>
  <c r="Q13"/>
  <c r="Q14"/>
  <c r="Q15"/>
  <c r="Q16"/>
  <c r="Q17"/>
  <c r="Q18"/>
  <c r="Q19"/>
  <c r="Q20"/>
  <c r="Q21"/>
  <c r="Q22"/>
  <c r="Q23"/>
  <c r="Q24"/>
  <c r="Q25"/>
  <c r="Q26"/>
  <c r="Q27"/>
  <c r="Q28"/>
  <c r="Q29"/>
  <c r="Q30"/>
  <c r="Q31"/>
  <c r="Q32"/>
  <c r="Q34"/>
  <c r="Q35"/>
  <c r="Q36"/>
  <c r="Q37"/>
  <c r="Q38"/>
  <c r="Q39"/>
  <c r="Q40"/>
  <c r="Q41"/>
  <c r="Q42"/>
  <c r="Q43"/>
  <c r="Q44"/>
  <c r="Q45"/>
  <c r="Q46"/>
  <c r="Q47"/>
  <c r="Q48"/>
  <c r="Q49"/>
  <c r="Q50"/>
  <c r="Q51"/>
  <c r="Q52"/>
  <c r="Q53"/>
  <c r="Q54"/>
  <c r="Q55"/>
  <c r="Q56"/>
  <c r="Q57"/>
  <c r="Q58"/>
  <c r="Q59"/>
  <c r="Q60"/>
  <c r="Q61"/>
  <c r="Q62"/>
  <c r="Q63"/>
  <c r="Q64"/>
  <c r="Q65"/>
  <c r="Q66"/>
  <c r="Q67"/>
  <c r="Q68"/>
  <c r="Q69"/>
  <c r="Q70"/>
  <c r="Q71"/>
  <c r="Q72"/>
  <c r="Q73"/>
  <c r="Q74"/>
  <c r="Q75"/>
  <c r="Q76"/>
  <c r="Q77"/>
  <c r="Q78"/>
  <c r="Q79"/>
  <c r="Q80"/>
  <c r="Q81"/>
  <c r="Q82"/>
  <c r="Q83"/>
  <c r="Q84"/>
  <c r="Q85"/>
  <c r="Q86"/>
  <c r="Q87"/>
  <c r="Q88"/>
  <c r="Q89"/>
  <c r="Q90"/>
  <c r="Q91"/>
  <c r="Q92"/>
  <c r="Q93"/>
  <c r="Q94"/>
  <c r="Q95"/>
  <c r="Q96"/>
  <c r="Q97"/>
  <c r="Q98"/>
  <c r="Q99"/>
  <c r="Q100"/>
  <c r="Q101"/>
  <c r="Q102"/>
  <c r="Q103"/>
  <c r="Q104"/>
  <c r="Q105"/>
  <c r="Q106"/>
  <c r="Q107"/>
  <c r="Q108"/>
  <c r="Q109"/>
  <c r="Q110"/>
  <c r="Q111"/>
  <c r="Q112"/>
  <c r="Q113"/>
  <c r="Q114"/>
  <c r="Q115"/>
  <c r="Q116"/>
  <c r="Q117"/>
  <c r="Q118"/>
  <c r="Q119"/>
  <c r="Q120"/>
  <c r="Q121"/>
  <c r="Q122"/>
  <c r="Q123"/>
  <c r="Q124"/>
  <c r="Q125"/>
  <c r="Q126"/>
  <c r="Q127"/>
  <c r="Q128"/>
  <c r="Q129"/>
  <c r="Q130"/>
  <c r="Q10"/>
  <c r="S11"/>
  <c r="S12"/>
  <c r="S13"/>
  <c r="S14"/>
  <c r="S15"/>
  <c r="S16"/>
  <c r="S17"/>
  <c r="S18"/>
  <c r="S19"/>
  <c r="S20"/>
  <c r="S21"/>
  <c r="S22"/>
  <c r="S23"/>
  <c r="S24"/>
  <c r="S25"/>
  <c r="S26"/>
  <c r="S27"/>
  <c r="S28"/>
  <c r="S29"/>
  <c r="S30"/>
  <c r="S31"/>
  <c r="S32"/>
  <c r="S34"/>
  <c r="S35"/>
  <c r="S36"/>
  <c r="S37"/>
  <c r="S38"/>
  <c r="S39"/>
  <c r="S40"/>
  <c r="S41"/>
  <c r="S42"/>
  <c r="S43"/>
  <c r="S44"/>
  <c r="S45"/>
  <c r="S46"/>
  <c r="S47"/>
  <c r="S48"/>
  <c r="S49"/>
  <c r="S50"/>
  <c r="S51"/>
  <c r="S52"/>
  <c r="S53"/>
  <c r="S54"/>
  <c r="S55"/>
  <c r="S56"/>
  <c r="S57"/>
  <c r="S58"/>
  <c r="S59"/>
  <c r="S60"/>
  <c r="S61"/>
  <c r="S62"/>
  <c r="S63"/>
  <c r="S64"/>
  <c r="S65"/>
  <c r="S66"/>
  <c r="S67"/>
  <c r="S68"/>
  <c r="S69"/>
  <c r="S70"/>
  <c r="S71"/>
  <c r="S72"/>
  <c r="S73"/>
  <c r="S74"/>
  <c r="S75"/>
  <c r="S76"/>
  <c r="S77"/>
  <c r="S78"/>
  <c r="S79"/>
  <c r="S80"/>
  <c r="S81"/>
  <c r="S82"/>
  <c r="S83"/>
  <c r="S84"/>
  <c r="S85"/>
  <c r="S86"/>
  <c r="S87"/>
  <c r="S88"/>
  <c r="S89"/>
  <c r="S90"/>
  <c r="S91"/>
  <c r="S92"/>
  <c r="S93"/>
  <c r="S94"/>
  <c r="S95"/>
  <c r="S96"/>
  <c r="S97"/>
  <c r="S98"/>
  <c r="S99"/>
  <c r="S100"/>
  <c r="S101"/>
  <c r="S102"/>
  <c r="S103"/>
  <c r="S104"/>
  <c r="S105"/>
  <c r="S106"/>
  <c r="S107"/>
  <c r="S108"/>
  <c r="S109"/>
  <c r="S110"/>
  <c r="S111"/>
  <c r="S112"/>
  <c r="S113"/>
  <c r="S114"/>
  <c r="S115"/>
  <c r="S116"/>
  <c r="S117"/>
  <c r="S118"/>
  <c r="S119"/>
  <c r="S120"/>
  <c r="S121"/>
  <c r="S122"/>
  <c r="S123"/>
  <c r="S124"/>
  <c r="S125"/>
  <c r="S126"/>
  <c r="S127"/>
  <c r="S128"/>
  <c r="S129"/>
  <c r="S130"/>
  <c r="S10"/>
  <c r="S132" l="1"/>
  <c r="S133" s="1"/>
  <c r="Q132"/>
  <c r="Q133" s="1"/>
  <c r="K103"/>
  <c r="J103" s="1"/>
  <c r="K16" l="1"/>
  <c r="L16"/>
  <c r="K17"/>
  <c r="L17"/>
  <c r="K18"/>
  <c r="J18" s="1"/>
  <c r="K19"/>
  <c r="J19" s="1"/>
  <c r="K20"/>
  <c r="L20"/>
  <c r="K21"/>
  <c r="J21" s="1"/>
  <c r="K22"/>
  <c r="L22"/>
  <c r="K23"/>
  <c r="L23"/>
  <c r="K24"/>
  <c r="L24"/>
  <c r="K25"/>
  <c r="L25"/>
  <c r="K26"/>
  <c r="L26"/>
  <c r="K27"/>
  <c r="L27"/>
  <c r="K28"/>
  <c r="L28"/>
  <c r="K29"/>
  <c r="J29" s="1"/>
  <c r="K30"/>
  <c r="L30"/>
  <c r="K31"/>
  <c r="J31" s="1"/>
  <c r="K32"/>
  <c r="J32" s="1"/>
  <c r="K34"/>
  <c r="L34"/>
  <c r="K35"/>
  <c r="L35"/>
  <c r="K36"/>
  <c r="L36"/>
  <c r="K37"/>
  <c r="L37"/>
  <c r="K38"/>
  <c r="L38"/>
  <c r="K39"/>
  <c r="J39" s="1"/>
  <c r="K40"/>
  <c r="L40"/>
  <c r="K41"/>
  <c r="L41"/>
  <c r="K42"/>
  <c r="L42"/>
  <c r="K43"/>
  <c r="J43" s="1"/>
  <c r="K44"/>
  <c r="L44"/>
  <c r="K45"/>
  <c r="J45" s="1"/>
  <c r="K46"/>
  <c r="J46" s="1"/>
  <c r="K47"/>
  <c r="J47" s="1"/>
  <c r="K48"/>
  <c r="J48" s="1"/>
  <c r="K49"/>
  <c r="J49" s="1"/>
  <c r="K50"/>
  <c r="J50" s="1"/>
  <c r="K51"/>
  <c r="L51"/>
  <c r="K52"/>
  <c r="L52"/>
  <c r="K53"/>
  <c r="L53"/>
  <c r="K54"/>
  <c r="J54" s="1"/>
  <c r="K55"/>
  <c r="L55"/>
  <c r="K56"/>
  <c r="J56" s="1"/>
  <c r="K57"/>
  <c r="L57"/>
  <c r="K58"/>
  <c r="J58" s="1"/>
  <c r="K59"/>
  <c r="J59" s="1"/>
  <c r="K60"/>
  <c r="J60" s="1"/>
  <c r="K61"/>
  <c r="J61" s="1"/>
  <c r="K62"/>
  <c r="J62" s="1"/>
  <c r="K63"/>
  <c r="J63" s="1"/>
  <c r="K64"/>
  <c r="J64" s="1"/>
  <c r="K65"/>
  <c r="J65" s="1"/>
  <c r="K66"/>
  <c r="J66" s="1"/>
  <c r="K67"/>
  <c r="J67" s="1"/>
  <c r="K68"/>
  <c r="J68" s="1"/>
  <c r="K69"/>
  <c r="J69" s="1"/>
  <c r="K70"/>
  <c r="J70" s="1"/>
  <c r="K71"/>
  <c r="J71" s="1"/>
  <c r="K72"/>
  <c r="J72" s="1"/>
  <c r="K73"/>
  <c r="J73" s="1"/>
  <c r="K74"/>
  <c r="J74" s="1"/>
  <c r="K75"/>
  <c r="J75" s="1"/>
  <c r="K76"/>
  <c r="J76" s="1"/>
  <c r="K77"/>
  <c r="J77" s="1"/>
  <c r="K78"/>
  <c r="J78" s="1"/>
  <c r="K79"/>
  <c r="J79" s="1"/>
  <c r="K80"/>
  <c r="L80"/>
  <c r="K81"/>
  <c r="L81"/>
  <c r="K82"/>
  <c r="J82" s="1"/>
  <c r="K83"/>
  <c r="J83" s="1"/>
  <c r="K84"/>
  <c r="J84" s="1"/>
  <c r="K85"/>
  <c r="L85"/>
  <c r="K86"/>
  <c r="L86"/>
  <c r="K87"/>
  <c r="L87"/>
  <c r="K88"/>
  <c r="L88"/>
  <c r="K89"/>
  <c r="L89"/>
  <c r="K90"/>
  <c r="J90" s="1"/>
  <c r="K91"/>
  <c r="J91" s="1"/>
  <c r="K92"/>
  <c r="J92" s="1"/>
  <c r="K93"/>
  <c r="J93" s="1"/>
  <c r="K94"/>
  <c r="J94" s="1"/>
  <c r="K95"/>
  <c r="J95" s="1"/>
  <c r="K96"/>
  <c r="J96" s="1"/>
  <c r="K97"/>
  <c r="J97" s="1"/>
  <c r="K98"/>
  <c r="J98" s="1"/>
  <c r="K99"/>
  <c r="J99" s="1"/>
  <c r="K100"/>
  <c r="J100" s="1"/>
  <c r="K101"/>
  <c r="J101" s="1"/>
  <c r="K102"/>
  <c r="J102" s="1"/>
  <c r="K104"/>
  <c r="J104" s="1"/>
  <c r="K105"/>
  <c r="J105" s="1"/>
  <c r="K106"/>
  <c r="J106" s="1"/>
  <c r="K107"/>
  <c r="J107" s="1"/>
  <c r="K108"/>
  <c r="J108" s="1"/>
  <c r="K109"/>
  <c r="J109" s="1"/>
  <c r="K110"/>
  <c r="J110" s="1"/>
  <c r="K111"/>
  <c r="J111" s="1"/>
  <c r="K112"/>
  <c r="J112" s="1"/>
  <c r="K113"/>
  <c r="J113" s="1"/>
  <c r="K114"/>
  <c r="J114" s="1"/>
  <c r="K115"/>
  <c r="J115" s="1"/>
  <c r="K116"/>
  <c r="J116" s="1"/>
  <c r="K117"/>
  <c r="J117" s="1"/>
  <c r="K118"/>
  <c r="J118" s="1"/>
  <c r="K119"/>
  <c r="J119" s="1"/>
  <c r="K120"/>
  <c r="J120" s="1"/>
  <c r="K121"/>
  <c r="J121" s="1"/>
  <c r="K122"/>
  <c r="J122" s="1"/>
  <c r="K123"/>
  <c r="J123" s="1"/>
  <c r="K124"/>
  <c r="J124" s="1"/>
  <c r="K125"/>
  <c r="J125" s="1"/>
  <c r="K126"/>
  <c r="J126" s="1"/>
  <c r="K127"/>
  <c r="J127" s="1"/>
  <c r="K128"/>
  <c r="J128" s="1"/>
  <c r="K129"/>
  <c r="J129" s="1"/>
  <c r="K130"/>
  <c r="J130" s="1"/>
  <c r="K11"/>
  <c r="L11"/>
  <c r="K12"/>
  <c r="L12"/>
  <c r="K13"/>
  <c r="L13"/>
  <c r="K14"/>
  <c r="L14"/>
  <c r="K15"/>
  <c r="L15"/>
  <c r="L10"/>
  <c r="K10"/>
  <c r="J89" l="1"/>
  <c r="J88"/>
  <c r="J86"/>
  <c r="J15"/>
  <c r="J14"/>
  <c r="J13"/>
  <c r="J12"/>
  <c r="J81"/>
  <c r="J80"/>
  <c r="J57"/>
  <c r="J53"/>
  <c r="J52"/>
  <c r="J51"/>
  <c r="J44"/>
  <c r="J41"/>
  <c r="J38"/>
  <c r="J37"/>
  <c r="J36"/>
  <c r="J35"/>
  <c r="J34"/>
  <c r="J16"/>
  <c r="J85"/>
  <c r="J55"/>
  <c r="J87"/>
  <c r="J27"/>
  <c r="J26"/>
  <c r="J25"/>
  <c r="J30"/>
  <c r="J10"/>
  <c r="J28"/>
  <c r="J20"/>
  <c r="J11"/>
  <c r="J17"/>
  <c r="J24"/>
  <c r="J23"/>
  <c r="J22"/>
  <c r="J42"/>
  <c r="J40"/>
</calcChain>
</file>

<file path=xl/comments1.xml><?xml version="1.0" encoding="utf-8"?>
<comments xmlns="http://schemas.openxmlformats.org/spreadsheetml/2006/main">
  <authors>
    <author>Контанкин Денис Витальевич</author>
  </authors>
  <commentList>
    <comment ref="E53" authorId="0">
      <text>
        <r>
          <rPr>
            <b/>
            <sz val="9"/>
            <color indexed="81"/>
            <rFont val="Tahoma"/>
            <family val="2"/>
            <charset val="204"/>
          </rPr>
          <t>Трос грозозащитный</t>
        </r>
      </text>
    </comment>
  </commentList>
</comments>
</file>

<file path=xl/comments2.xml><?xml version="1.0" encoding="utf-8"?>
<comments xmlns="http://schemas.openxmlformats.org/spreadsheetml/2006/main">
  <authors>
    <author>Контанкин Денис Витальевич</author>
  </authors>
  <commentList>
    <comment ref="E46" authorId="0">
      <text>
        <r>
          <rPr>
            <b/>
            <sz val="9"/>
            <color indexed="81"/>
            <rFont val="Tahoma"/>
            <family val="2"/>
            <charset val="204"/>
          </rPr>
          <t>Трос грозозащитный</t>
        </r>
      </text>
    </comment>
  </commentList>
</comments>
</file>

<file path=xl/sharedStrings.xml><?xml version="1.0" encoding="utf-8"?>
<sst xmlns="http://schemas.openxmlformats.org/spreadsheetml/2006/main" count="726" uniqueCount="152">
  <si>
    <t>№ п/п</t>
  </si>
  <si>
    <t>Ед. изм.</t>
  </si>
  <si>
    <t>шт.</t>
  </si>
  <si>
    <t>м.</t>
  </si>
  <si>
    <t>Запчасти к выключателю ВК-10 кВ.</t>
  </si>
  <si>
    <t>Прокладка к выключателю ВК-10, черт. ВИЕЮ.754.152.003</t>
  </si>
  <si>
    <t>Прокладка к выключателю ВК-10, черт. ВИЕЮ.754.152.004</t>
  </si>
  <si>
    <t>Прокладка к выключателю ВК-10, черт. 8КА.371.094</t>
  </si>
  <si>
    <t>Прокладка к выключателю ВК-10, черт. 8КА.371.089</t>
  </si>
  <si>
    <t>Прокладка к выключателю ВК-10, черт. 8КА 371.091</t>
  </si>
  <si>
    <t>Прокладка к выключателю ВК-10, черт. 8КА.371.092</t>
  </si>
  <si>
    <t>Прокладка к выключателю ВК-10, черт. 8КА.371.053</t>
  </si>
  <si>
    <t>Маслоуказатель к выключателю ВК-10, черт. 8КА.441.032</t>
  </si>
  <si>
    <t>Контакт втычной к выключателию ВК-10, черт. 5КА.551.136</t>
  </si>
  <si>
    <t>Ламель к выключателю ВК-10, черт. 5КА.572.010</t>
  </si>
  <si>
    <t>Катушка к выключателю ВК-10, черт. 5КА.520.069</t>
  </si>
  <si>
    <t>Запчасти к выключателю ВМП-10</t>
  </si>
  <si>
    <t>Прокладка к выключателю ВМП-10, черт. 8КА.371.056</t>
  </si>
  <si>
    <t>Прокладка к выключателю ВМП-10, черт. 8КА.371.053</t>
  </si>
  <si>
    <t>Уплотнение маслоспускной пробки к выключателю ВМП-10, черт. 8КА.710.00Н.16.5/25*2 (ФЭ)</t>
  </si>
  <si>
    <t>Трубка стеклянная к выключателю ВМП-10, черт. 8БП.724.124</t>
  </si>
  <si>
    <t>Прокладка к выключателю ВПМ-10, черт. 8СЯ.370.145</t>
  </si>
  <si>
    <t>Рычаг изоляционный к выключателю ВПМ-10, черт. ВЕЮИ.743125.006</t>
  </si>
  <si>
    <t>Манжета кожаная к выключателю ВПМ-10, черт. 8СЯ.373.011 (ВЕЮИ.754179.001)</t>
  </si>
  <si>
    <t>Уплотняющая шайба к выключателю ВПМ-10, черт. 8ВУ.370.021</t>
  </si>
  <si>
    <t>Связь гибкая (630 А) к выключателю ВМГ-10, черт, 8ВУ.505.024</t>
  </si>
  <si>
    <t>Камера дугогасительная к выключателю ВМГ-10, черт. 5ВУ.740.008</t>
  </si>
  <si>
    <t>Стержень подвижный к выключателю ВМГ-10, черт. 5ВУ.540.007</t>
  </si>
  <si>
    <t>Контакт к выключателю ВМГ-10, черт. 5ВУ.551.044</t>
  </si>
  <si>
    <t>Наконечник к выключателю ВМГ-10, черт. 5ВУ.551.021</t>
  </si>
  <si>
    <t>Запчасти к выключателю ВМГ-133</t>
  </si>
  <si>
    <t>Камера дугогасительная к выключателю ВМГ-133, черт. 5ВУ.740.000</t>
  </si>
  <si>
    <t>Контакт розеточный к выключателю  ВМГ-133, черт. 5ВУ.551.032</t>
  </si>
  <si>
    <t>Связь гибкая к выключателю  ВМГ-133 черт. 8ВУ.505.001</t>
  </si>
  <si>
    <t>Запчасти к выключателю С-35</t>
  </si>
  <si>
    <t>Прокладка бака к выключателю С-35, черт. 5СЯ.760.000</t>
  </si>
  <si>
    <t>Камера дугогасительная к выключателю С-35, черт. 5БП.740.169</t>
  </si>
  <si>
    <t>Маслоуказатель к выключателю С-35, черт. 6ЛЖ.349.001</t>
  </si>
  <si>
    <t>Контакт к выключателю С-35, черт. 5БП.551.726</t>
  </si>
  <si>
    <t>Канат стальной диаметром 6 мм к выключателю С-35 ( ≈  по 12 м.)</t>
  </si>
  <si>
    <t>Запчасти к выключателю ВТ-35</t>
  </si>
  <si>
    <t>Прокладка к выключателю ВТ-35, черт. ВИЕЦ 686.451.001</t>
  </si>
  <si>
    <t>Уплотнение бака к выключателю ВТ-35, черт. ВИЕЦ.754.127.001</t>
  </si>
  <si>
    <t>Трубка маслоуказателя к выключателю ВТ-35, черт. 8БП.771.213</t>
  </si>
  <si>
    <t>Контакт подвижный к выключателю ВТ-35, черт. ВИЕЦ 685.174.002</t>
  </si>
  <si>
    <t>Контакт неподвижный к выключателю ВТ-35, черт. ВИЕЦ 685.174.001</t>
  </si>
  <si>
    <t>Прокладка к выключателю МКП-110 кВ, черт. 8БП.371.127</t>
  </si>
  <si>
    <t>Маслоуказатель к выключателю МКП-110, черт. 6БП.349.008</t>
  </si>
  <si>
    <t>Привода</t>
  </si>
  <si>
    <t>Привод ПП-67-к в сборе</t>
  </si>
  <si>
    <t>Запчасти к приводам</t>
  </si>
  <si>
    <t>Катушка включающая ПЭВ-11, 220 В (5БП.522.301-02)</t>
  </si>
  <si>
    <t>Катушка отключающая ПЭВ-12, 220 В, черт. 5СЯ.520.302.10</t>
  </si>
  <si>
    <t>Катушка включающая ПЭВ-12А 220В, черт. 5БП.522.301-04</t>
  </si>
  <si>
    <t>Катушка включающая привод ППрК к ВМТ-110, черт. 5СЯ.520.307</t>
  </si>
  <si>
    <t>Катушка отключающая привод ППрК к ВМТ-110, черт. 5СЯ.520.307-06</t>
  </si>
  <si>
    <t>Катушка отключающая ШПЭ-33 к МКП-110, черт. 5СЯ.520.302-04</t>
  </si>
  <si>
    <t>Катушка включающая привод ШПЭ-33 к МКП-110, черт. 5СЯ.520.277-02</t>
  </si>
  <si>
    <t>Электромагнит дистанционного включения к приводу ПП-67 на перем. 220 В (ПЭЛ Ø 0,33 мм.; 2500 витков; 47,0 Ом</t>
  </si>
  <si>
    <t>Электромагнит дистанционного отключения к приводу ПП-67 на перем. 220 В (ПЭЛ Ø 0,38 мм.; 2600 витков; 39,0 Ом</t>
  </si>
  <si>
    <t>Сигнальные блокконтакты КСА (по 12 контактов) к приводу ПП-67</t>
  </si>
  <si>
    <t>Аварийные блокконтакты БКА  к приводу ПП-67</t>
  </si>
  <si>
    <t>Сигнальные блокконтакты состояния включающих пружин  к приводу ПП-67</t>
  </si>
  <si>
    <t>Блок-замок механической блокировки Гинодмана МБГ-31</t>
  </si>
  <si>
    <t>Блок-замок механической блокировки Гинодмана МБГ-32</t>
  </si>
  <si>
    <t>Ключи КУ-1 к блок замкам МБГ</t>
  </si>
  <si>
    <t>Замок электромагнитной блокировки ЗБ-1</t>
  </si>
  <si>
    <t>Ключ электромагнитной блокировки КЭЗ-1</t>
  </si>
  <si>
    <t>шт</t>
  </si>
  <si>
    <t>306I</t>
  </si>
  <si>
    <t>Рычаг изоляционный к выключателю ВПМ-10, черт. ВЕЮИ.303671.008</t>
  </si>
  <si>
    <t>Прокладка 5БП.155.022</t>
  </si>
  <si>
    <t>Уплотнение бака С-35М-630-10А У1</t>
  </si>
  <si>
    <t>Трубка маслоуказателя 8БП.71.213</t>
  </si>
  <si>
    <t>Лебёдка 6БП.773.006</t>
  </si>
  <si>
    <t>Винт предохранительного клапана 8БП.906.127</t>
  </si>
  <si>
    <t>Катушка  5СЯ.520.277</t>
  </si>
  <si>
    <t>Кольцо уплотнительное 8СЯ.370.441</t>
  </si>
  <si>
    <t>Кольцо уплотнительное 8СЯ.370.443</t>
  </si>
  <si>
    <t>Трубка маслоуказателя 8СЯ.770.130</t>
  </si>
  <si>
    <t>Кольцо уплотнительное 010-014-25-2-2</t>
  </si>
  <si>
    <t>Кольцо уплотнительное 010-016-25-2-2</t>
  </si>
  <si>
    <t>Кольцо уплотнительное 055-065-58-2-2</t>
  </si>
  <si>
    <t>Трос 5СЯ.470.004</t>
  </si>
  <si>
    <t>Трос 5СЯ.470.004-01</t>
  </si>
  <si>
    <t>Прокладка 8СЯ.766.068</t>
  </si>
  <si>
    <t>Тяга 5СЯ.743.051</t>
  </si>
  <si>
    <t>Кольцо уплотнительное 8БП.370.047</t>
  </si>
  <si>
    <t>Кольцо уплотнительное 8БП.370.048</t>
  </si>
  <si>
    <t>Кольцо уплотнительное 8БП.370.438</t>
  </si>
  <si>
    <t>Кольцо уплотнительное 8БП.370.439</t>
  </si>
  <si>
    <t>Уплотнение 8БП.370.444</t>
  </si>
  <si>
    <t>Кольцо уплотнительное 8БП.370.470</t>
  </si>
  <si>
    <t>Уплотнение 8СЯ.372.051</t>
  </si>
  <si>
    <t>Манжета 8СЯ.373.017</t>
  </si>
  <si>
    <t>Кольцо уплотнительное 8СЯ.370.439</t>
  </si>
  <si>
    <t>Манжета 8752-79 1-30х52-1</t>
  </si>
  <si>
    <t>Ролик 8СЯ.221.073</t>
  </si>
  <si>
    <t>Ролик 8СЯ.221.009</t>
  </si>
  <si>
    <t>Катушка вкл ШПЭ-12 5БП.522.301-06</t>
  </si>
  <si>
    <t>Катушка откл ШПЭ-12 5БП.520.302-10</t>
  </si>
  <si>
    <t>Оборудование для ремонта ПС</t>
  </si>
  <si>
    <t>Катушка отключения ВИЕЮ.685.452.002-03</t>
  </si>
  <si>
    <t>Катушка включения ВИЕЮ.685.421.003</t>
  </si>
  <si>
    <t>Стержень 8ВУ.540.024</t>
  </si>
  <si>
    <t>Ремкомплект    РК-2 "П"</t>
  </si>
  <si>
    <t>Контакт подвижный 5СЯ.551.226</t>
  </si>
  <si>
    <t>Контакт неподвижный 5СЯ.551.245</t>
  </si>
  <si>
    <t>изоляторы проходные 6ВУ.280.036</t>
  </si>
  <si>
    <t>Стержень 8ВУ.174.004.1</t>
  </si>
  <si>
    <t>Стекло маслоуказателя 8ВУ.175.008</t>
  </si>
  <si>
    <t>тяга изоляционая 5ВУ.234.020</t>
  </si>
  <si>
    <t>Катушка вкл ТЭО</t>
  </si>
  <si>
    <t>Катушка откл РТВ, РТМ</t>
  </si>
  <si>
    <t>Прокладка 8БП.372.018 Маслоуказатель</t>
  </si>
  <si>
    <t>Прокладка 8БП.155.538  Крышка верхняя</t>
  </si>
  <si>
    <t>Катушка 5КА.685.452   Откл.</t>
  </si>
  <si>
    <t>Кнопка 5КА.270.015  Отключения</t>
  </si>
  <si>
    <t>Гибкая связь 5БП.505.089   630-1000 А</t>
  </si>
  <si>
    <t>Колпачок 8КА.307.026 Маслоуказатель</t>
  </si>
  <si>
    <t>Ламель 5БП.572.011      630 А</t>
  </si>
  <si>
    <t>Наконечник 8ВУ.637.000</t>
  </si>
  <si>
    <t>Наименование материала, оборудования</t>
  </si>
  <si>
    <t>лот по ГКПЗ</t>
  </si>
  <si>
    <t>Плановая цена на 2012 год в ГКПЗ (+10%), 
за ед.,
 руб. (без  НДС)</t>
  </si>
  <si>
    <t>всего</t>
  </si>
  <si>
    <t>на рем.</t>
  </si>
  <si>
    <t>на экспл.</t>
  </si>
  <si>
    <t>цена т.р. без НДС</t>
  </si>
  <si>
    <t>цена на рем. т.р. без НДС</t>
  </si>
  <si>
    <t>цена на экспл. т.р. без НДС</t>
  </si>
  <si>
    <t>И.о заместителя главного инженера - начальника УВС</t>
  </si>
  <si>
    <t>ОАО «МРСК Центра»
 «Костромаэнерго»</t>
  </si>
  <si>
    <t>Приложение к техническому
 заданию лот № 306I</t>
  </si>
  <si>
    <t>А.Н. Ерин</t>
  </si>
  <si>
    <t>снято</t>
  </si>
  <si>
    <t>Блок-замки</t>
  </si>
  <si>
    <t>Стержень направляющии 8КА.540.044</t>
  </si>
  <si>
    <t>Прокладка к выключателю ВМП-10, черт. 8БП.371.018 (Крышка нижняя)</t>
  </si>
  <si>
    <t>Прокладка к выключателю ВМП-10, черт. 8БП.372.281  (Пробка маслоспускная)</t>
  </si>
  <si>
    <t>цена КЭ</t>
  </si>
  <si>
    <t>ЭТСоюз</t>
  </si>
  <si>
    <t>ПолитэксЭлект</t>
  </si>
  <si>
    <t>Энергоспецкомплект</t>
  </si>
  <si>
    <t>Сумма</t>
  </si>
  <si>
    <t>с НДС</t>
  </si>
  <si>
    <t>завод</t>
  </si>
  <si>
    <t>Запчасти к выключателю ВМГ-10</t>
  </si>
  <si>
    <t>Запчасти к выключателю ВМТ-110, МКП-110</t>
  </si>
  <si>
    <t>№</t>
  </si>
  <si>
    <t>Всего</t>
  </si>
  <si>
    <t>Приложение к техническому
 заданию лот № 306I                                                                                                                                                         ОАО «МРСК Центра»
 «Костромаэнерго»</t>
  </si>
</sst>
</file>

<file path=xl/styles.xml><?xml version="1.0" encoding="utf-8"?>
<styleSheet xmlns="http://schemas.openxmlformats.org/spreadsheetml/2006/main">
  <numFmts count="7">
    <numFmt numFmtId="164" formatCode="0.0"/>
    <numFmt numFmtId="165" formatCode="_-* #,##0_-;\-* #,##0_-;_-* &quot;-&quot;_-;_-@_-"/>
    <numFmt numFmtId="166" formatCode="_-* #,##0.00_-;\-* #,##0.00_-;_-* &quot;-&quot;??_-;_-@_-"/>
    <numFmt numFmtId="167" formatCode="_-&quot;Ј&quot;* #,##0_-;\-&quot;Ј&quot;* #,##0_-;_-&quot;Ј&quot;* &quot;-&quot;_-;_-@_-"/>
    <numFmt numFmtId="168" formatCode="_-&quot;Ј&quot;* #,##0.00_-;\-&quot;Ј&quot;* #,##0.00_-;_-&quot;Ј&quot;* &quot;-&quot;??_-;_-@_-"/>
    <numFmt numFmtId="169" formatCode="General_)"/>
    <numFmt numFmtId="170" formatCode="&quot;$&quot;#,##0;[Red]&quot;$&quot;#,##0\-"/>
  </numFmts>
  <fonts count="18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 CYR"/>
      <charset val="204"/>
    </font>
    <font>
      <sz val="8"/>
      <name val="Optima"/>
    </font>
    <font>
      <sz val="10"/>
      <name val="Helv"/>
    </font>
    <font>
      <sz val="10"/>
      <name val="Arial Cyr"/>
      <family val="2"/>
      <charset val="204"/>
    </font>
    <font>
      <b/>
      <sz val="10"/>
      <color indexed="12"/>
      <name val="Arial Cyr"/>
      <family val="2"/>
      <charset val="204"/>
    </font>
    <font>
      <sz val="12"/>
      <name val="Times New Roman Cyr"/>
      <charset val="204"/>
    </font>
    <font>
      <b/>
      <sz val="9"/>
      <color indexed="81"/>
      <name val="Tahoma"/>
      <family val="2"/>
      <charset val="204"/>
    </font>
    <font>
      <b/>
      <sz val="18"/>
      <color indexed="8"/>
      <name val="Times New Roman"/>
      <family val="1"/>
      <charset val="204"/>
    </font>
    <font>
      <sz val="18"/>
      <color theme="1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b/>
      <sz val="16"/>
      <color rgb="FFFF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9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4">
    <xf numFmtId="0" fontId="0" fillId="0" borderId="0"/>
    <xf numFmtId="0" fontId="1" fillId="0" borderId="0"/>
    <xf numFmtId="0" fontId="2" fillId="0" borderId="0"/>
    <xf numFmtId="165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3" fillId="0" borderId="0"/>
    <xf numFmtId="0" fontId="4" fillId="0" borderId="0"/>
    <xf numFmtId="169" fontId="5" fillId="0" borderId="2">
      <protection locked="0"/>
    </xf>
    <xf numFmtId="169" fontId="6" fillId="2" borderId="2"/>
    <xf numFmtId="0" fontId="4" fillId="0" borderId="0"/>
    <xf numFmtId="170" fontId="7" fillId="0" borderId="0" applyFont="0" applyFill="0" applyBorder="0" applyAlignment="0" applyProtection="0"/>
    <xf numFmtId="0" fontId="1" fillId="0" borderId="0"/>
  </cellStyleXfs>
  <cellXfs count="106">
    <xf numFmtId="0" fontId="0" fillId="0" borderId="0" xfId="0"/>
    <xf numFmtId="0" fontId="9" fillId="0" borderId="0" xfId="0" applyFont="1" applyFill="1" applyAlignment="1">
      <alignment horizontal="left" vertical="center" wrapText="1"/>
    </xf>
    <xf numFmtId="0" fontId="11" fillId="0" borderId="3" xfId="0" applyFont="1" applyFill="1" applyBorder="1" applyAlignment="1">
      <alignment horizontal="left" vertical="center" wrapText="1"/>
    </xf>
    <xf numFmtId="2" fontId="11" fillId="0" borderId="3" xfId="0" applyNumberFormat="1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 vertical="center" wrapText="1"/>
    </xf>
    <xf numFmtId="164" fontId="9" fillId="0" borderId="1" xfId="0" applyNumberFormat="1" applyFont="1" applyFill="1" applyBorder="1" applyAlignment="1">
      <alignment horizontal="left" vertical="center" wrapText="1"/>
    </xf>
    <xf numFmtId="0" fontId="11" fillId="0" borderId="3" xfId="0" applyFont="1" applyFill="1" applyBorder="1" applyAlignment="1" applyProtection="1">
      <alignment horizontal="left" vertical="center" wrapText="1"/>
    </xf>
    <xf numFmtId="164" fontId="11" fillId="0" borderId="1" xfId="0" applyNumberFormat="1" applyFont="1" applyFill="1" applyBorder="1" applyAlignment="1">
      <alignment horizontal="left" vertical="center" wrapText="1"/>
    </xf>
    <xf numFmtId="0" fontId="11" fillId="0" borderId="0" xfId="0" applyFont="1" applyFill="1" applyAlignment="1">
      <alignment horizontal="left" vertical="center" wrapText="1"/>
    </xf>
    <xf numFmtId="0" fontId="12" fillId="0" borderId="3" xfId="0" applyFont="1" applyFill="1" applyBorder="1" applyAlignment="1">
      <alignment horizontal="left" vertical="center" wrapText="1"/>
    </xf>
    <xf numFmtId="0" fontId="11" fillId="3" borderId="3" xfId="0" applyFont="1" applyFill="1" applyBorder="1" applyAlignment="1">
      <alignment horizontal="left" vertical="center" wrapText="1"/>
    </xf>
    <xf numFmtId="0" fontId="9" fillId="0" borderId="0" xfId="0" applyFont="1" applyFill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13" fillId="0" borderId="0" xfId="0" applyFont="1" applyFill="1" applyAlignment="1">
      <alignment horizontal="left" vertical="center" wrapText="1"/>
    </xf>
    <xf numFmtId="0" fontId="9" fillId="4" borderId="0" xfId="0" applyFont="1" applyFill="1" applyAlignment="1">
      <alignment horizontal="left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3" borderId="3" xfId="0" applyFont="1" applyFill="1" applyBorder="1" applyAlignment="1">
      <alignment horizontal="center" vertical="center" wrapText="1"/>
    </xf>
    <xf numFmtId="2" fontId="11" fillId="3" borderId="3" xfId="0" applyNumberFormat="1" applyFont="1" applyFill="1" applyBorder="1" applyAlignment="1">
      <alignment horizontal="left" vertical="center" wrapText="1"/>
    </xf>
    <xf numFmtId="0" fontId="10" fillId="0" borderId="0" xfId="0" applyFont="1" applyFill="1" applyAlignment="1">
      <alignment horizontal="left" vertical="center" wrapText="1"/>
    </xf>
    <xf numFmtId="0" fontId="9" fillId="3" borderId="7" xfId="0" applyFont="1" applyFill="1" applyBorder="1" applyAlignment="1">
      <alignment horizontal="left" vertical="center" wrapText="1"/>
    </xf>
    <xf numFmtId="2" fontId="11" fillId="0" borderId="7" xfId="0" applyNumberFormat="1" applyFont="1" applyFill="1" applyBorder="1" applyAlignment="1">
      <alignment horizontal="left" vertical="center" wrapText="1"/>
    </xf>
    <xf numFmtId="0" fontId="11" fillId="0" borderId="7" xfId="0" applyFont="1" applyFill="1" applyBorder="1" applyAlignment="1">
      <alignment horizontal="left" vertical="center" wrapText="1"/>
    </xf>
    <xf numFmtId="0" fontId="11" fillId="0" borderId="7" xfId="0" applyFont="1" applyFill="1" applyBorder="1" applyAlignment="1" applyProtection="1">
      <alignment horizontal="left" vertical="center" wrapText="1"/>
    </xf>
    <xf numFmtId="2" fontId="11" fillId="0" borderId="7" xfId="0" applyNumberFormat="1" applyFont="1" applyFill="1" applyBorder="1" applyAlignment="1" applyProtection="1">
      <alignment horizontal="left" vertical="center" wrapText="1"/>
    </xf>
    <xf numFmtId="2" fontId="9" fillId="0" borderId="1" xfId="0" applyNumberFormat="1" applyFont="1" applyFill="1" applyBorder="1" applyAlignment="1">
      <alignment horizontal="left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left" vertical="center" wrapText="1"/>
    </xf>
    <xf numFmtId="0" fontId="10" fillId="0" borderId="0" xfId="0" applyFont="1" applyFill="1" applyAlignment="1">
      <alignment horizontal="left" vertical="center" wrapText="1"/>
    </xf>
    <xf numFmtId="2" fontId="9" fillId="0" borderId="1" xfId="0" applyNumberFormat="1" applyFont="1" applyFill="1" applyBorder="1" applyAlignment="1">
      <alignment horizontal="left" vertical="center" wrapText="1"/>
    </xf>
    <xf numFmtId="0" fontId="11" fillId="5" borderId="3" xfId="0" applyFont="1" applyFill="1" applyBorder="1" applyAlignment="1" applyProtection="1">
      <alignment horizontal="left" vertical="center" wrapText="1"/>
    </xf>
    <xf numFmtId="0" fontId="11" fillId="5" borderId="3" xfId="0" applyFont="1" applyFill="1" applyBorder="1" applyAlignment="1" applyProtection="1">
      <alignment horizontal="center" vertical="center" wrapText="1"/>
    </xf>
    <xf numFmtId="2" fontId="11" fillId="5" borderId="3" xfId="0" applyNumberFormat="1" applyFont="1" applyFill="1" applyBorder="1" applyAlignment="1">
      <alignment horizontal="left" vertical="center" wrapText="1"/>
    </xf>
    <xf numFmtId="2" fontId="11" fillId="5" borderId="7" xfId="0" applyNumberFormat="1" applyFont="1" applyFill="1" applyBorder="1" applyAlignment="1">
      <alignment horizontal="left" vertical="center" wrapText="1"/>
    </xf>
    <xf numFmtId="0" fontId="11" fillId="5" borderId="1" xfId="0" applyFont="1" applyFill="1" applyBorder="1" applyAlignment="1">
      <alignment horizontal="center" vertical="center" wrapText="1"/>
    </xf>
    <xf numFmtId="0" fontId="11" fillId="5" borderId="1" xfId="0" applyFont="1" applyFill="1" applyBorder="1" applyAlignment="1">
      <alignment horizontal="left" vertical="center" wrapText="1"/>
    </xf>
    <xf numFmtId="164" fontId="9" fillId="5" borderId="1" xfId="0" applyNumberFormat="1" applyFont="1" applyFill="1" applyBorder="1" applyAlignment="1">
      <alignment horizontal="left" vertical="center" wrapText="1"/>
    </xf>
    <xf numFmtId="0" fontId="9" fillId="5" borderId="1" xfId="0" applyFont="1" applyFill="1" applyBorder="1" applyAlignment="1">
      <alignment horizontal="left" vertical="center" wrapText="1"/>
    </xf>
    <xf numFmtId="0" fontId="9" fillId="5" borderId="0" xfId="0" applyFont="1" applyFill="1" applyAlignment="1">
      <alignment horizontal="left" vertical="center" wrapText="1"/>
    </xf>
    <xf numFmtId="0" fontId="11" fillId="5" borderId="7" xfId="0" applyFont="1" applyFill="1" applyBorder="1" applyAlignment="1" applyProtection="1">
      <alignment horizontal="left" vertical="center" wrapText="1"/>
    </xf>
    <xf numFmtId="164" fontId="9" fillId="0" borderId="0" xfId="0" applyNumberFormat="1" applyFont="1" applyFill="1" applyAlignment="1">
      <alignment horizontal="left" vertical="center" wrapText="1"/>
    </xf>
    <xf numFmtId="0" fontId="10" fillId="0" borderId="0" xfId="0" applyFont="1" applyFill="1" applyAlignment="1">
      <alignment horizontal="left" vertical="center" wrapText="1"/>
    </xf>
    <xf numFmtId="2" fontId="9" fillId="0" borderId="1" xfId="0" applyNumberFormat="1" applyFont="1" applyFill="1" applyBorder="1" applyAlignment="1">
      <alignment horizontal="left" vertical="center" wrapText="1"/>
    </xf>
    <xf numFmtId="0" fontId="11" fillId="0" borderId="8" xfId="0" applyFont="1" applyFill="1" applyBorder="1" applyAlignment="1">
      <alignment horizontal="center" vertical="center" wrapText="1"/>
    </xf>
    <xf numFmtId="0" fontId="11" fillId="5" borderId="8" xfId="0" applyFont="1" applyFill="1" applyBorder="1" applyAlignment="1">
      <alignment horizontal="center" vertical="center" wrapText="1"/>
    </xf>
    <xf numFmtId="0" fontId="9" fillId="0" borderId="9" xfId="0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center" vertical="center" wrapText="1"/>
    </xf>
    <xf numFmtId="0" fontId="9" fillId="0" borderId="11" xfId="0" applyFont="1" applyFill="1" applyBorder="1" applyAlignment="1">
      <alignment horizontal="center" vertical="center" wrapText="1"/>
    </xf>
    <xf numFmtId="0" fontId="10" fillId="0" borderId="0" xfId="0" applyFont="1" applyFill="1" applyAlignment="1">
      <alignment horizontal="left" vertical="center" wrapText="1"/>
    </xf>
    <xf numFmtId="0" fontId="9" fillId="0" borderId="8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2" fontId="9" fillId="0" borderId="3" xfId="0" applyNumberFormat="1" applyFont="1" applyFill="1" applyBorder="1" applyAlignment="1">
      <alignment horizontal="center" vertical="center" wrapText="1"/>
    </xf>
    <xf numFmtId="2" fontId="9" fillId="0" borderId="7" xfId="0" applyNumberFormat="1" applyFont="1" applyFill="1" applyBorder="1" applyAlignment="1">
      <alignment horizontal="center" vertical="center" wrapText="1"/>
    </xf>
    <xf numFmtId="2" fontId="9" fillId="0" borderId="1" xfId="0" applyNumberFormat="1" applyFont="1" applyFill="1" applyBorder="1" applyAlignment="1">
      <alignment horizontal="center" vertical="center" wrapText="1"/>
    </xf>
    <xf numFmtId="2" fontId="9" fillId="0" borderId="1" xfId="0" applyNumberFormat="1" applyFont="1" applyFill="1" applyBorder="1" applyAlignment="1">
      <alignment horizontal="left" vertical="center" wrapText="1"/>
    </xf>
    <xf numFmtId="0" fontId="15" fillId="0" borderId="0" xfId="0" applyFont="1" applyFill="1" applyAlignment="1">
      <alignment horizontal="center" vertical="center" wrapText="1"/>
    </xf>
    <xf numFmtId="0" fontId="14" fillId="0" borderId="0" xfId="0" applyFont="1" applyFill="1" applyAlignment="1">
      <alignment horizontal="right" vertical="center" wrapText="1"/>
    </xf>
    <xf numFmtId="0" fontId="14" fillId="0" borderId="0" xfId="0" applyFont="1" applyFill="1" applyAlignment="1">
      <alignment horizontal="left" vertical="center" wrapText="1"/>
    </xf>
    <xf numFmtId="0" fontId="15" fillId="0" borderId="0" xfId="0" applyFont="1" applyFill="1" applyAlignment="1">
      <alignment horizontal="left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15" fillId="0" borderId="9" xfId="0" applyFont="1" applyFill="1" applyBorder="1" applyAlignment="1">
      <alignment horizontal="center" vertical="center" wrapText="1"/>
    </xf>
    <xf numFmtId="2" fontId="15" fillId="0" borderId="8" xfId="0" applyNumberFormat="1" applyFont="1" applyFill="1" applyBorder="1" applyAlignment="1">
      <alignment horizontal="center" vertical="center" wrapText="1"/>
    </xf>
    <xf numFmtId="2" fontId="15" fillId="0" borderId="7" xfId="0" applyNumberFormat="1" applyFont="1" applyFill="1" applyBorder="1" applyAlignment="1">
      <alignment horizontal="center" vertical="center" wrapText="1"/>
    </xf>
    <xf numFmtId="2" fontId="15" fillId="0" borderId="1" xfId="0" applyNumberFormat="1" applyFont="1" applyFill="1" applyBorder="1" applyAlignment="1">
      <alignment horizontal="center" vertical="center" wrapText="1"/>
    </xf>
    <xf numFmtId="2" fontId="15" fillId="0" borderId="1" xfId="0" applyNumberFormat="1" applyFont="1" applyFill="1" applyBorder="1" applyAlignment="1">
      <alignment horizontal="left" vertical="center" wrapText="1"/>
    </xf>
    <xf numFmtId="2" fontId="15" fillId="0" borderId="1" xfId="0" applyNumberFormat="1" applyFont="1" applyFill="1" applyBorder="1" applyAlignment="1">
      <alignment horizontal="left" vertical="center" wrapText="1"/>
    </xf>
    <xf numFmtId="0" fontId="15" fillId="0" borderId="1" xfId="0" applyFont="1" applyFill="1" applyBorder="1" applyAlignment="1">
      <alignment horizontal="left" vertical="center" wrapText="1"/>
    </xf>
    <xf numFmtId="0" fontId="15" fillId="0" borderId="10" xfId="0" applyFont="1" applyFill="1" applyBorder="1" applyAlignment="1">
      <alignment horizontal="center" vertical="center" wrapText="1"/>
    </xf>
    <xf numFmtId="0" fontId="15" fillId="0" borderId="11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16" fillId="3" borderId="1" xfId="0" applyFont="1" applyFill="1" applyBorder="1" applyAlignment="1">
      <alignment horizontal="left" vertical="center" wrapText="1"/>
    </xf>
    <xf numFmtId="0" fontId="16" fillId="3" borderId="1" xfId="0" applyFont="1" applyFill="1" applyBorder="1" applyAlignment="1">
      <alignment horizontal="center" vertical="center" wrapText="1"/>
    </xf>
    <xf numFmtId="2" fontId="16" fillId="3" borderId="8" xfId="0" applyNumberFormat="1" applyFont="1" applyFill="1" applyBorder="1" applyAlignment="1">
      <alignment horizontal="left" vertical="center" wrapText="1"/>
    </xf>
    <xf numFmtId="0" fontId="15" fillId="3" borderId="7" xfId="0" applyFont="1" applyFill="1" applyBorder="1" applyAlignment="1">
      <alignment horizontal="left" vertical="center" wrapText="1"/>
    </xf>
    <xf numFmtId="0" fontId="15" fillId="3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left" vertical="center" wrapText="1"/>
    </xf>
    <xf numFmtId="2" fontId="16" fillId="0" borderId="8" xfId="0" applyNumberFormat="1" applyFont="1" applyFill="1" applyBorder="1" applyAlignment="1">
      <alignment horizontal="left" vertical="center" wrapText="1"/>
    </xf>
    <xf numFmtId="2" fontId="16" fillId="0" borderId="7" xfId="0" applyNumberFormat="1" applyFont="1" applyFill="1" applyBorder="1" applyAlignment="1">
      <alignment horizontal="left" vertical="center" wrapText="1"/>
    </xf>
    <xf numFmtId="164" fontId="15" fillId="0" borderId="1" xfId="0" applyNumberFormat="1" applyFont="1" applyFill="1" applyBorder="1" applyAlignment="1">
      <alignment horizontal="left" vertical="center" wrapText="1"/>
    </xf>
    <xf numFmtId="0" fontId="15" fillId="4" borderId="0" xfId="0" applyFont="1" applyFill="1" applyAlignment="1">
      <alignment horizontal="left" vertical="center" wrapText="1"/>
    </xf>
    <xf numFmtId="0" fontId="16" fillId="0" borderId="1" xfId="0" applyFont="1" applyFill="1" applyBorder="1" applyAlignment="1" applyProtection="1">
      <alignment horizontal="left" vertical="center" wrapText="1"/>
    </xf>
    <xf numFmtId="164" fontId="16" fillId="0" borderId="1" xfId="0" applyNumberFormat="1" applyFont="1" applyFill="1" applyBorder="1" applyAlignment="1">
      <alignment horizontal="left" vertical="center" wrapText="1"/>
    </xf>
    <xf numFmtId="0" fontId="16" fillId="0" borderId="0" xfId="0" applyFont="1" applyFill="1" applyAlignment="1">
      <alignment horizontal="left" vertical="center" wrapText="1"/>
    </xf>
    <xf numFmtId="0" fontId="16" fillId="0" borderId="7" xfId="0" applyFont="1" applyFill="1" applyBorder="1" applyAlignment="1">
      <alignment horizontal="left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6" fillId="5" borderId="1" xfId="0" applyFont="1" applyFill="1" applyBorder="1" applyAlignment="1">
      <alignment horizontal="center" vertical="center" wrapText="1"/>
    </xf>
    <xf numFmtId="0" fontId="16" fillId="5" borderId="1" xfId="0" applyFont="1" applyFill="1" applyBorder="1" applyAlignment="1" applyProtection="1">
      <alignment horizontal="left" vertical="center" wrapText="1"/>
    </xf>
    <xf numFmtId="0" fontId="16" fillId="5" borderId="1" xfId="0" applyFont="1" applyFill="1" applyBorder="1" applyAlignment="1" applyProtection="1">
      <alignment horizontal="center" vertical="center" wrapText="1"/>
    </xf>
    <xf numFmtId="2" fontId="16" fillId="5" borderId="8" xfId="0" applyNumberFormat="1" applyFont="1" applyFill="1" applyBorder="1" applyAlignment="1">
      <alignment horizontal="left" vertical="center" wrapText="1"/>
    </xf>
    <xf numFmtId="2" fontId="16" fillId="5" borderId="7" xfId="0" applyNumberFormat="1" applyFont="1" applyFill="1" applyBorder="1" applyAlignment="1">
      <alignment horizontal="left" vertical="center" wrapText="1"/>
    </xf>
    <xf numFmtId="0" fontId="16" fillId="5" borderId="1" xfId="0" applyFont="1" applyFill="1" applyBorder="1" applyAlignment="1">
      <alignment horizontal="left" vertical="center" wrapText="1"/>
    </xf>
    <xf numFmtId="164" fontId="15" fillId="5" borderId="1" xfId="0" applyNumberFormat="1" applyFont="1" applyFill="1" applyBorder="1" applyAlignment="1">
      <alignment horizontal="left" vertical="center" wrapText="1"/>
    </xf>
    <xf numFmtId="0" fontId="15" fillId="5" borderId="1" xfId="0" applyFont="1" applyFill="1" applyBorder="1" applyAlignment="1">
      <alignment horizontal="left" vertical="center" wrapText="1"/>
    </xf>
    <xf numFmtId="0" fontId="15" fillId="5" borderId="0" xfId="0" applyFont="1" applyFill="1" applyAlignment="1">
      <alignment horizontal="left" vertical="center" wrapText="1"/>
    </xf>
    <xf numFmtId="0" fontId="16" fillId="5" borderId="7" xfId="0" applyFont="1" applyFill="1" applyBorder="1" applyAlignment="1" applyProtection="1">
      <alignment horizontal="left" vertical="center" wrapText="1"/>
    </xf>
    <xf numFmtId="0" fontId="16" fillId="0" borderId="1" xfId="0" applyFont="1" applyFill="1" applyBorder="1" applyAlignment="1" applyProtection="1">
      <alignment horizontal="center" vertical="center" wrapText="1"/>
    </xf>
    <xf numFmtId="0" fontId="16" fillId="0" borderId="7" xfId="0" applyFont="1" applyFill="1" applyBorder="1" applyAlignment="1" applyProtection="1">
      <alignment horizontal="left" vertical="center" wrapText="1"/>
    </xf>
    <xf numFmtId="2" fontId="16" fillId="0" borderId="7" xfId="0" applyNumberFormat="1" applyFont="1" applyFill="1" applyBorder="1" applyAlignment="1" applyProtection="1">
      <alignment horizontal="left" vertical="center" wrapText="1"/>
    </xf>
    <xf numFmtId="0" fontId="17" fillId="0" borderId="1" xfId="0" applyFont="1" applyFill="1" applyBorder="1" applyAlignment="1">
      <alignment horizontal="left" vertical="center" wrapText="1"/>
    </xf>
    <xf numFmtId="164" fontId="15" fillId="0" borderId="0" xfId="0" applyNumberFormat="1" applyFont="1" applyFill="1" applyAlignment="1">
      <alignment horizontal="left" vertical="center" wrapText="1"/>
    </xf>
    <xf numFmtId="0" fontId="15" fillId="0" borderId="0" xfId="0" applyFont="1" applyFill="1" applyBorder="1" applyAlignment="1">
      <alignment horizontal="center" vertical="center" wrapText="1"/>
    </xf>
  </cellXfs>
  <cellStyles count="14">
    <cellStyle name="Comma [0]_irl tel sep5" xfId="3"/>
    <cellStyle name="Comma_irl tel sep5" xfId="4"/>
    <cellStyle name="Currency [0]_irl tel sep5" xfId="5"/>
    <cellStyle name="Currency_irl tel sep5" xfId="6"/>
    <cellStyle name="Normal_ASUS" xfId="7"/>
    <cellStyle name="normбlnм_laroux" xfId="8"/>
    <cellStyle name="Беззащитный" xfId="9"/>
    <cellStyle name="Защитный" xfId="10"/>
    <cellStyle name="Обычный" xfId="0" builtinId="0"/>
    <cellStyle name="Обычный 2" xfId="2"/>
    <cellStyle name="Обычный 5" xfId="1"/>
    <cellStyle name="Обычный 5 2" xfId="13"/>
    <cellStyle name="Стиль 1" xfId="11"/>
    <cellStyle name="Тысячи [0]_PR_KOMPL" xfId="12"/>
  </cellStyles>
  <dxfs count="2">
    <dxf>
      <font>
        <color theme="0"/>
      </font>
    </dxf>
    <dxf>
      <font>
        <color theme="0"/>
      </font>
    </dxf>
  </dxfs>
  <tableStyles count="0" defaultTableStyle="TableStyleMedium9" defaultPivotStyle="PivotStyleLight16"/>
  <colors>
    <mruColors>
      <color rgb="FF0066FF"/>
      <color rgb="FF66FF66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-PL/NBPL/_FES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&#1045;&#1088;&#1084;&#1086;&#1083;&#1077;&#1085;&#1082;&#1086;/&#1056;&#1072;&#1073;&#1086;&#1095;&#1080;&#1081;%20&#1089;&#1090;&#1086;&#1083;/Tarif_demo/Tarif2_demo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FES"/>
      <sheetName val="свод до вн.об."/>
      <sheetName val="расш.для РАО"/>
      <sheetName val="расш.для РАО стр.310"/>
      <sheetName val="Лист1"/>
      <sheetName val="1.1."/>
      <sheetName val="1.2."/>
      <sheetName val="Графики_Гкал,тыс.руб."/>
      <sheetName val="2.1."/>
      <sheetName val="2.2."/>
      <sheetName val="2.3."/>
      <sheetName val="2.4."/>
      <sheetName val="3.1."/>
      <sheetName val="3.2."/>
      <sheetName val="3.3."/>
      <sheetName val="4.1."/>
      <sheetName val="4.2."/>
      <sheetName val="4.3."/>
      <sheetName val="4.4."/>
      <sheetName val="4.5."/>
      <sheetName val="4.6."/>
      <sheetName val="4.7."/>
      <sheetName val="5.1."/>
      <sheetName val="5.1_январь"/>
      <sheetName val="5.1_февраль"/>
      <sheetName val="5.1_март"/>
      <sheetName val="6.1."/>
      <sheetName val="18.2-"/>
      <sheetName val="20-"/>
      <sheetName val="Э1.14 ОАО"/>
      <sheetName val="Э1.15ОАО"/>
      <sheetName val="Э1.14 ЗЭС"/>
      <sheetName val="Э1.14ЦЭС"/>
      <sheetName val="Э1.14ВЭС"/>
      <sheetName val="Э1.14ЮЭС"/>
      <sheetName val="Э1.15ЗЭС"/>
      <sheetName val="Э1.15ЦЭС"/>
      <sheetName val="Э1.15ВЭС"/>
      <sheetName val="Э1.15ЮЭС"/>
      <sheetName val="1 кв."/>
      <sheetName val="2 кв."/>
      <sheetName val="3 кв."/>
      <sheetName val="4 кв."/>
      <sheetName val=" год"/>
      <sheetName val="УП 33 свод."/>
      <sheetName val="Факт"/>
      <sheetName val="пл. и факт"/>
      <sheetName val="Модуль2"/>
      <sheetName val="Модуль1"/>
      <sheetName val="Приложение6"/>
      <sheetName val="П-15"/>
      <sheetName val="П-16 "/>
      <sheetName val="П-16-с"/>
      <sheetName val="П-16-м"/>
      <sheetName val="П-17 "/>
      <sheetName val="П-18 "/>
      <sheetName val="П-19 "/>
      <sheetName val="П-20"/>
      <sheetName val="УЗ-21 "/>
      <sheetName val="УЗ-22"/>
      <sheetName val="УЗ-23"/>
      <sheetName val="УЗ-24"/>
      <sheetName val="УЗ-25"/>
      <sheetName val="УЗ-26"/>
      <sheetName val="УЗ-27"/>
      <sheetName val="УП-28 "/>
      <sheetName val="УП-29 "/>
      <sheetName val="УП-30 "/>
      <sheetName val="УП-31"/>
      <sheetName val="УП-32 "/>
      <sheetName val="УП-33"/>
      <sheetName val="УИ-34"/>
      <sheetName val="УИ-34-м"/>
      <sheetName val="УИ-35"/>
      <sheetName val="УИ-36"/>
      <sheetName val="УИ-37"/>
      <sheetName val="УИ-39"/>
      <sheetName val="Лист2"/>
      <sheetName val="Лист3"/>
      <sheetName val="_FES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 refreshError="1"/>
      <sheetData sheetId="48" refreshError="1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 refreshError="1"/>
      <sheetData sheetId="78" refreshError="1"/>
      <sheetData sheetId="79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Параметры"/>
      <sheetName val="Производство электроэнергии"/>
      <sheetName val="Производство теплоэнергии"/>
      <sheetName val="Передача электроэнергии"/>
      <sheetName val="Передача теплоэнергии"/>
      <sheetName val="Финансы"/>
      <sheetName val="T1"/>
      <sheetName val="T2"/>
      <sheetName val="T3"/>
      <sheetName val="T4"/>
      <sheetName val="T5"/>
      <sheetName val="T6"/>
      <sheetName val="T7"/>
      <sheetName val="T8"/>
      <sheetName val="T9"/>
      <sheetName val="T10"/>
      <sheetName val="T11"/>
      <sheetName val="T12"/>
      <sheetName val="T13"/>
      <sheetName val="T14"/>
      <sheetName val="T15"/>
      <sheetName val="T15.1"/>
      <sheetName val="T15.2"/>
      <sheetName val="T15.3"/>
      <sheetName val="T15.4"/>
      <sheetName val="T16"/>
      <sheetName val="T16.1"/>
      <sheetName val="T16.2"/>
      <sheetName val="T16.3"/>
      <sheetName val="T16.4"/>
      <sheetName val="T17"/>
      <sheetName val="T17.1"/>
      <sheetName val="T17.2"/>
      <sheetName val="T17.3"/>
      <sheetName val="T17.4"/>
      <sheetName val="T18"/>
      <sheetName val="T18.1"/>
      <sheetName val="T18.2"/>
      <sheetName val="T19"/>
      <sheetName val="T19.1"/>
      <sheetName val="T19.2"/>
      <sheetName val="T20"/>
      <sheetName val="T21"/>
      <sheetName val="T21.1"/>
      <sheetName val="T21.2"/>
      <sheetName val="T21.3"/>
      <sheetName val="T21.4"/>
      <sheetName val="T22"/>
      <sheetName val="T23"/>
      <sheetName val="T24"/>
      <sheetName val="T24.1"/>
      <sheetName val="T25"/>
      <sheetName val="T25.1"/>
      <sheetName val="T26"/>
      <sheetName val="T27"/>
      <sheetName val="T28"/>
      <sheetName val="T28.1"/>
      <sheetName val="T28.2"/>
      <sheetName val="T28.3"/>
      <sheetName val="T29"/>
      <sheetName val="T29.1"/>
      <sheetName val="П1"/>
      <sheetName val="П2"/>
      <sheetName val="S29.1"/>
      <sheetName val="S29"/>
      <sheetName val="S28.3"/>
      <sheetName val="S28.2"/>
      <sheetName val="S28.1"/>
      <sheetName val="S28"/>
      <sheetName val="S22"/>
      <sheetName val="S12"/>
      <sheetName val="S11"/>
      <sheetName val="S10"/>
      <sheetName val="S9"/>
      <sheetName val="S8"/>
      <sheetName val="S6"/>
      <sheetName val="S3"/>
      <sheetName val="S2"/>
      <sheetName val="S1"/>
      <sheetName val="Лист"/>
      <sheetName val="Шаблоны"/>
    </sheetNames>
    <sheetDataSet>
      <sheetData sheetId="0" refreshError="1"/>
      <sheetData sheetId="1" refreshError="1">
        <row r="95">
          <cell r="A95" t="str">
            <v>Базовые потребители электроэнергии</v>
          </cell>
        </row>
        <row r="111">
          <cell r="A111" t="str">
            <v>Бюджетные потребители электроэнергии</v>
          </cell>
        </row>
        <row r="124">
          <cell r="A124" t="str">
            <v>Потребители электроэнергии группы население</v>
          </cell>
        </row>
        <row r="132">
          <cell r="A132" t="str">
            <v>Прочие потребители электроэнергии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U136"/>
  <sheetViews>
    <sheetView zoomScale="70" zoomScaleNormal="70" workbookViewId="0">
      <selection sqref="A1:XFD1048576"/>
    </sheetView>
  </sheetViews>
  <sheetFormatPr defaultRowHeight="22.5" outlineLevelCol="1"/>
  <cols>
    <col min="1" max="1" width="10.140625" style="1" customWidth="1"/>
    <col min="2" max="2" width="9.5703125" style="11" hidden="1" customWidth="1"/>
    <col min="3" max="3" width="93.85546875" style="1" customWidth="1"/>
    <col min="4" max="4" width="19.42578125" style="11" customWidth="1"/>
    <col min="5" max="5" width="0" style="1" hidden="1" customWidth="1"/>
    <col min="6" max="6" width="13.85546875" style="1" hidden="1" customWidth="1"/>
    <col min="7" max="7" width="26.7109375" style="11" customWidth="1"/>
    <col min="8" max="9" width="0" style="1" hidden="1" customWidth="1"/>
    <col min="10" max="10" width="14.42578125" style="1" hidden="1" customWidth="1"/>
    <col min="11" max="11" width="16.28515625" style="1" hidden="1" customWidth="1"/>
    <col min="12" max="17" width="19.5703125" style="1" hidden="1" customWidth="1"/>
    <col min="18" max="19" width="18.85546875" style="1" hidden="1" customWidth="1"/>
    <col min="20" max="20" width="22" style="1" hidden="1" customWidth="1" outlineLevel="1"/>
    <col min="21" max="21" width="9.140625" style="1" collapsed="1"/>
    <col min="22" max="16384" width="9.140625" style="1"/>
  </cols>
  <sheetData>
    <row r="2" spans="1:20" ht="48.75" customHeight="1">
      <c r="D2" s="49" t="s">
        <v>133</v>
      </c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  <c r="S2" s="29"/>
    </row>
    <row r="3" spans="1:20" ht="48.75" customHeight="1">
      <c r="D3" s="49" t="s">
        <v>132</v>
      </c>
      <c r="E3" s="49"/>
      <c r="F3" s="49"/>
      <c r="G3" s="49"/>
      <c r="H3" s="49"/>
      <c r="I3" s="49"/>
      <c r="J3" s="49"/>
      <c r="K3" s="49"/>
      <c r="L3" s="49"/>
      <c r="M3" s="49"/>
      <c r="N3" s="49"/>
      <c r="O3" s="49"/>
      <c r="P3" s="49"/>
      <c r="Q3" s="49"/>
      <c r="R3" s="49"/>
      <c r="S3" s="29"/>
      <c r="T3" s="14" t="s">
        <v>135</v>
      </c>
    </row>
    <row r="4" spans="1:20" ht="23.25">
      <c r="J4" s="49"/>
      <c r="K4" s="49"/>
      <c r="L4" s="49"/>
      <c r="M4" s="19"/>
      <c r="N4" s="42"/>
      <c r="O4" s="19"/>
      <c r="P4" s="19"/>
      <c r="Q4" s="29"/>
    </row>
    <row r="5" spans="1:20" ht="23.25" thickBot="1"/>
    <row r="6" spans="1:20" ht="15" customHeight="1" thickBot="1">
      <c r="A6" s="46" t="s">
        <v>149</v>
      </c>
      <c r="B6" s="50" t="s">
        <v>0</v>
      </c>
      <c r="C6" s="51" t="s">
        <v>122</v>
      </c>
      <c r="D6" s="54" t="s">
        <v>1</v>
      </c>
      <c r="E6" s="55" t="s">
        <v>123</v>
      </c>
      <c r="F6" s="56" t="s">
        <v>124</v>
      </c>
      <c r="G6" s="57" t="s">
        <v>125</v>
      </c>
      <c r="H6" s="58" t="s">
        <v>126</v>
      </c>
      <c r="I6" s="58" t="s">
        <v>127</v>
      </c>
      <c r="J6" s="58" t="s">
        <v>128</v>
      </c>
      <c r="K6" s="58" t="s">
        <v>129</v>
      </c>
      <c r="L6" s="58" t="s">
        <v>130</v>
      </c>
      <c r="M6" s="25"/>
      <c r="N6" s="43"/>
      <c r="O6" s="25"/>
      <c r="P6" s="25"/>
      <c r="Q6" s="30"/>
      <c r="R6" s="4"/>
      <c r="S6" s="4"/>
    </row>
    <row r="7" spans="1:20" ht="66" customHeight="1" thickBot="1">
      <c r="A7" s="47"/>
      <c r="B7" s="50"/>
      <c r="C7" s="52"/>
      <c r="D7" s="54"/>
      <c r="E7" s="55"/>
      <c r="F7" s="56"/>
      <c r="G7" s="57"/>
      <c r="H7" s="58"/>
      <c r="I7" s="58"/>
      <c r="J7" s="58"/>
      <c r="K7" s="58"/>
      <c r="L7" s="58"/>
      <c r="M7" s="25" t="s">
        <v>140</v>
      </c>
      <c r="N7" s="43" t="s">
        <v>144</v>
      </c>
      <c r="O7" s="25" t="s">
        <v>141</v>
      </c>
      <c r="P7" s="25" t="s">
        <v>142</v>
      </c>
      <c r="Q7" s="30" t="s">
        <v>144</v>
      </c>
      <c r="R7" s="4" t="s">
        <v>143</v>
      </c>
      <c r="S7" s="4" t="s">
        <v>144</v>
      </c>
    </row>
    <row r="8" spans="1:20" ht="15" customHeight="1" thickBot="1">
      <c r="A8" s="48"/>
      <c r="B8" s="50"/>
      <c r="C8" s="53"/>
      <c r="D8" s="54"/>
      <c r="E8" s="55"/>
      <c r="F8" s="56"/>
      <c r="G8" s="57"/>
      <c r="H8" s="58"/>
      <c r="I8" s="58"/>
      <c r="J8" s="58"/>
      <c r="K8" s="58"/>
      <c r="L8" s="58"/>
      <c r="M8" s="25"/>
      <c r="N8" s="43"/>
      <c r="O8" s="25"/>
      <c r="P8" s="25"/>
      <c r="Q8" s="30"/>
      <c r="R8" s="4"/>
      <c r="S8" s="4"/>
    </row>
    <row r="9" spans="1:20" ht="33" customHeight="1" thickBot="1">
      <c r="A9" s="4"/>
      <c r="B9" s="44"/>
      <c r="C9" s="10" t="s">
        <v>4</v>
      </c>
      <c r="D9" s="17"/>
      <c r="E9" s="18"/>
      <c r="F9" s="20"/>
      <c r="G9" s="26"/>
      <c r="H9" s="4"/>
      <c r="I9" s="4"/>
      <c r="J9" s="4"/>
      <c r="K9" s="4"/>
      <c r="L9" s="4"/>
      <c r="M9" s="4"/>
      <c r="N9" s="4"/>
      <c r="O9" s="4"/>
      <c r="P9" s="4"/>
      <c r="Q9" s="4"/>
      <c r="R9" s="4" t="s">
        <v>146</v>
      </c>
      <c r="S9" s="4"/>
    </row>
    <row r="10" spans="1:20" ht="45.75" thickBot="1">
      <c r="A10" s="4">
        <v>1</v>
      </c>
      <c r="B10" s="44">
        <v>1</v>
      </c>
      <c r="C10" s="2" t="s">
        <v>5</v>
      </c>
      <c r="D10" s="12" t="s">
        <v>2</v>
      </c>
      <c r="E10" s="3" t="s">
        <v>69</v>
      </c>
      <c r="F10" s="21">
        <v>24.277000000000001</v>
      </c>
      <c r="G10" s="27">
        <v>39</v>
      </c>
      <c r="H10" s="28">
        <v>57</v>
      </c>
      <c r="I10" s="28">
        <v>12</v>
      </c>
      <c r="J10" s="5">
        <f>K10+L10</f>
        <v>1.6751130000000001</v>
      </c>
      <c r="K10" s="5">
        <f t="shared" ref="K10:K38" si="0">H10*F10/1000</f>
        <v>1.3837889999999999</v>
      </c>
      <c r="L10" s="5">
        <f t="shared" ref="L10:L17" si="1">I10*F10/1000</f>
        <v>0.29132400000000003</v>
      </c>
      <c r="M10" s="5">
        <v>24.277000000000001</v>
      </c>
      <c r="N10" s="5">
        <f>G10*M10</f>
        <v>946.803</v>
      </c>
      <c r="O10" s="5">
        <v>50</v>
      </c>
      <c r="P10" s="5">
        <v>40</v>
      </c>
      <c r="Q10" s="5">
        <f>G10*P10</f>
        <v>1560</v>
      </c>
      <c r="R10" s="4">
        <v>72</v>
      </c>
      <c r="S10" s="4">
        <f>G10*R10</f>
        <v>2808</v>
      </c>
      <c r="T10" s="15">
        <v>18</v>
      </c>
    </row>
    <row r="11" spans="1:20" ht="45.75" thickBot="1">
      <c r="A11" s="4">
        <v>2</v>
      </c>
      <c r="B11" s="44">
        <v>2</v>
      </c>
      <c r="C11" s="2" t="s">
        <v>6</v>
      </c>
      <c r="D11" s="12" t="s">
        <v>2</v>
      </c>
      <c r="E11" s="3" t="s">
        <v>69</v>
      </c>
      <c r="F11" s="21">
        <v>58.63</v>
      </c>
      <c r="G11" s="27">
        <v>33</v>
      </c>
      <c r="H11" s="28">
        <v>51</v>
      </c>
      <c r="I11" s="28">
        <v>18</v>
      </c>
      <c r="J11" s="5">
        <f t="shared" ref="J11:J70" si="2">K11+L11</f>
        <v>4.0454699999999999</v>
      </c>
      <c r="K11" s="5">
        <f t="shared" si="0"/>
        <v>2.9901300000000002</v>
      </c>
      <c r="L11" s="5">
        <f t="shared" si="1"/>
        <v>1.0553400000000002</v>
      </c>
      <c r="M11" s="5">
        <v>58.63</v>
      </c>
      <c r="N11" s="5">
        <f t="shared" ref="N11:N75" si="3">G11*M11</f>
        <v>1934.7900000000002</v>
      </c>
      <c r="O11" s="5">
        <v>55</v>
      </c>
      <c r="P11" s="5">
        <v>40</v>
      </c>
      <c r="Q11" s="5">
        <f t="shared" ref="Q11:Q75" si="4">G11*P11</f>
        <v>1320</v>
      </c>
      <c r="R11" s="4">
        <v>72</v>
      </c>
      <c r="S11" s="4">
        <f t="shared" ref="S11:S75" si="5">G11*R11</f>
        <v>2376</v>
      </c>
      <c r="T11" s="15">
        <v>18</v>
      </c>
    </row>
    <row r="12" spans="1:20" ht="23.25" thickBot="1">
      <c r="A12" s="4">
        <v>3</v>
      </c>
      <c r="B12" s="44">
        <v>3</v>
      </c>
      <c r="C12" s="2" t="s">
        <v>7</v>
      </c>
      <c r="D12" s="12" t="s">
        <v>2</v>
      </c>
      <c r="E12" s="3" t="s">
        <v>69</v>
      </c>
      <c r="F12" s="21">
        <v>41.349000000000004</v>
      </c>
      <c r="G12" s="27">
        <v>33</v>
      </c>
      <c r="H12" s="28">
        <v>51</v>
      </c>
      <c r="I12" s="28">
        <v>18</v>
      </c>
      <c r="J12" s="5">
        <f t="shared" si="2"/>
        <v>2.853081</v>
      </c>
      <c r="K12" s="5">
        <f t="shared" si="0"/>
        <v>2.1087989999999999</v>
      </c>
      <c r="L12" s="5">
        <f t="shared" si="1"/>
        <v>0.744282</v>
      </c>
      <c r="M12" s="5">
        <v>41.349000000000004</v>
      </c>
      <c r="N12" s="5">
        <f t="shared" si="3"/>
        <v>1364.5170000000001</v>
      </c>
      <c r="O12" s="5">
        <v>45</v>
      </c>
      <c r="P12" s="5">
        <v>40</v>
      </c>
      <c r="Q12" s="5">
        <f t="shared" si="4"/>
        <v>1320</v>
      </c>
      <c r="R12" s="4">
        <v>58</v>
      </c>
      <c r="S12" s="4">
        <f t="shared" si="5"/>
        <v>1914</v>
      </c>
      <c r="T12" s="15">
        <v>18</v>
      </c>
    </row>
    <row r="13" spans="1:20" ht="23.25" thickBot="1">
      <c r="A13" s="4">
        <v>4</v>
      </c>
      <c r="B13" s="44">
        <v>4</v>
      </c>
      <c r="C13" s="2" t="s">
        <v>8</v>
      </c>
      <c r="D13" s="12" t="s">
        <v>2</v>
      </c>
      <c r="E13" s="3" t="s">
        <v>69</v>
      </c>
      <c r="F13" s="21">
        <v>25.432000000000002</v>
      </c>
      <c r="G13" s="27">
        <v>33</v>
      </c>
      <c r="H13" s="28">
        <v>51</v>
      </c>
      <c r="I13" s="28">
        <v>18</v>
      </c>
      <c r="J13" s="5">
        <f t="shared" si="2"/>
        <v>1.7548080000000001</v>
      </c>
      <c r="K13" s="5">
        <f t="shared" si="0"/>
        <v>1.2970320000000002</v>
      </c>
      <c r="L13" s="5">
        <f t="shared" si="1"/>
        <v>0.45777600000000007</v>
      </c>
      <c r="M13" s="5">
        <v>25.432000000000002</v>
      </c>
      <c r="N13" s="5">
        <f t="shared" si="3"/>
        <v>839.25600000000009</v>
      </c>
      <c r="O13" s="5">
        <v>40</v>
      </c>
      <c r="P13" s="5">
        <v>40</v>
      </c>
      <c r="Q13" s="5">
        <f t="shared" si="4"/>
        <v>1320</v>
      </c>
      <c r="R13" s="4">
        <v>42</v>
      </c>
      <c r="S13" s="4">
        <f t="shared" si="5"/>
        <v>1386</v>
      </c>
      <c r="T13" s="15">
        <v>18</v>
      </c>
    </row>
    <row r="14" spans="1:20" ht="23.25" hidden="1" thickBot="1">
      <c r="A14" s="4">
        <v>5</v>
      </c>
      <c r="B14" s="44">
        <v>5</v>
      </c>
      <c r="C14" s="2" t="s">
        <v>9</v>
      </c>
      <c r="D14" s="12" t="s">
        <v>2</v>
      </c>
      <c r="E14" s="3" t="s">
        <v>69</v>
      </c>
      <c r="F14" s="21">
        <v>26.136000000000003</v>
      </c>
      <c r="G14" s="27"/>
      <c r="H14" s="28">
        <v>51</v>
      </c>
      <c r="I14" s="28">
        <v>12</v>
      </c>
      <c r="J14" s="5">
        <f t="shared" si="2"/>
        <v>1.6465680000000003</v>
      </c>
      <c r="K14" s="5">
        <f t="shared" si="0"/>
        <v>1.3329360000000001</v>
      </c>
      <c r="L14" s="5">
        <f t="shared" si="1"/>
        <v>0.31363200000000008</v>
      </c>
      <c r="M14" s="5">
        <v>26.136000000000003</v>
      </c>
      <c r="N14" s="5">
        <f t="shared" si="3"/>
        <v>0</v>
      </c>
      <c r="O14" s="5">
        <v>40</v>
      </c>
      <c r="P14" s="5">
        <v>40</v>
      </c>
      <c r="Q14" s="5">
        <f t="shared" si="4"/>
        <v>0</v>
      </c>
      <c r="R14" s="4">
        <v>46</v>
      </c>
      <c r="S14" s="4">
        <f t="shared" si="5"/>
        <v>0</v>
      </c>
      <c r="T14" s="15">
        <v>18</v>
      </c>
    </row>
    <row r="15" spans="1:20" ht="23.25" thickBot="1">
      <c r="A15" s="4">
        <v>6</v>
      </c>
      <c r="B15" s="44">
        <v>6</v>
      </c>
      <c r="C15" s="2" t="s">
        <v>10</v>
      </c>
      <c r="D15" s="12" t="s">
        <v>2</v>
      </c>
      <c r="E15" s="3" t="s">
        <v>69</v>
      </c>
      <c r="F15" s="21">
        <v>33.330000000000005</v>
      </c>
      <c r="G15" s="27">
        <v>33</v>
      </c>
      <c r="H15" s="28">
        <v>51</v>
      </c>
      <c r="I15" s="28">
        <v>12</v>
      </c>
      <c r="J15" s="5">
        <f t="shared" si="2"/>
        <v>2.0997900000000005</v>
      </c>
      <c r="K15" s="5">
        <f t="shared" si="0"/>
        <v>1.6998300000000004</v>
      </c>
      <c r="L15" s="5">
        <f t="shared" si="1"/>
        <v>0.39996000000000004</v>
      </c>
      <c r="M15" s="5">
        <v>33.330000000000005</v>
      </c>
      <c r="N15" s="5">
        <f t="shared" si="3"/>
        <v>1099.8900000000001</v>
      </c>
      <c r="O15" s="5">
        <v>25</v>
      </c>
      <c r="P15" s="5">
        <v>40</v>
      </c>
      <c r="Q15" s="5">
        <f t="shared" si="4"/>
        <v>1320</v>
      </c>
      <c r="R15" s="4">
        <v>56</v>
      </c>
      <c r="S15" s="4">
        <f t="shared" si="5"/>
        <v>1848</v>
      </c>
      <c r="T15" s="15">
        <v>18</v>
      </c>
    </row>
    <row r="16" spans="1:20" ht="23.25" hidden="1" thickBot="1">
      <c r="A16" s="4">
        <v>7</v>
      </c>
      <c r="B16" s="44">
        <v>7</v>
      </c>
      <c r="C16" s="2" t="s">
        <v>11</v>
      </c>
      <c r="D16" s="12" t="s">
        <v>2</v>
      </c>
      <c r="E16" s="3" t="s">
        <v>69</v>
      </c>
      <c r="F16" s="21">
        <v>31.361000000000004</v>
      </c>
      <c r="G16" s="27"/>
      <c r="H16" s="28">
        <v>51</v>
      </c>
      <c r="I16" s="28">
        <v>15</v>
      </c>
      <c r="J16" s="5">
        <f t="shared" si="2"/>
        <v>2.0698260000000004</v>
      </c>
      <c r="K16" s="5">
        <f t="shared" si="0"/>
        <v>1.5994110000000004</v>
      </c>
      <c r="L16" s="5">
        <f t="shared" si="1"/>
        <v>0.47041500000000008</v>
      </c>
      <c r="M16" s="5">
        <v>31.361000000000004</v>
      </c>
      <c r="N16" s="5">
        <f t="shared" si="3"/>
        <v>0</v>
      </c>
      <c r="O16" s="5">
        <v>50</v>
      </c>
      <c r="P16" s="5">
        <v>45</v>
      </c>
      <c r="Q16" s="5">
        <f t="shared" si="4"/>
        <v>0</v>
      </c>
      <c r="R16" s="4">
        <v>52</v>
      </c>
      <c r="S16" s="4">
        <f t="shared" si="5"/>
        <v>0</v>
      </c>
      <c r="T16" s="15">
        <v>18</v>
      </c>
    </row>
    <row r="17" spans="1:20" ht="45.75" thickBot="1">
      <c r="A17" s="4">
        <v>8</v>
      </c>
      <c r="B17" s="44">
        <v>8</v>
      </c>
      <c r="C17" s="2" t="s">
        <v>12</v>
      </c>
      <c r="D17" s="12" t="s">
        <v>2</v>
      </c>
      <c r="E17" s="3" t="s">
        <v>69</v>
      </c>
      <c r="F17" s="21">
        <v>125.29000000000002</v>
      </c>
      <c r="G17" s="27">
        <v>27</v>
      </c>
      <c r="H17" s="28">
        <v>45</v>
      </c>
      <c r="I17" s="28">
        <v>9</v>
      </c>
      <c r="J17" s="5">
        <f t="shared" si="2"/>
        <v>6.7656600000000005</v>
      </c>
      <c r="K17" s="5">
        <f t="shared" si="0"/>
        <v>5.6380500000000007</v>
      </c>
      <c r="L17" s="5">
        <f t="shared" si="1"/>
        <v>1.1276100000000002</v>
      </c>
      <c r="M17" s="5">
        <v>125.29000000000002</v>
      </c>
      <c r="N17" s="5">
        <f t="shared" si="3"/>
        <v>3382.8300000000004</v>
      </c>
      <c r="O17" s="5">
        <v>130</v>
      </c>
      <c r="P17" s="5">
        <v>140</v>
      </c>
      <c r="Q17" s="5">
        <f t="shared" si="4"/>
        <v>3780</v>
      </c>
      <c r="R17" s="4">
        <v>145</v>
      </c>
      <c r="S17" s="4">
        <f t="shared" si="5"/>
        <v>3915</v>
      </c>
      <c r="T17" s="15">
        <v>18</v>
      </c>
    </row>
    <row r="18" spans="1:20" ht="45.75" thickBot="1">
      <c r="A18" s="4">
        <v>9</v>
      </c>
      <c r="B18" s="44">
        <v>9</v>
      </c>
      <c r="C18" s="2" t="s">
        <v>13</v>
      </c>
      <c r="D18" s="12" t="s">
        <v>2</v>
      </c>
      <c r="E18" s="3" t="s">
        <v>69</v>
      </c>
      <c r="F18" s="21">
        <v>1510.1680000000003</v>
      </c>
      <c r="G18" s="27">
        <v>12</v>
      </c>
      <c r="H18" s="28">
        <v>30</v>
      </c>
      <c r="I18" s="28">
        <v>0</v>
      </c>
      <c r="J18" s="5">
        <f t="shared" si="2"/>
        <v>45.305040000000005</v>
      </c>
      <c r="K18" s="5">
        <f t="shared" si="0"/>
        <v>45.305040000000005</v>
      </c>
      <c r="L18" s="5"/>
      <c r="M18" s="5">
        <v>1510.1680000000003</v>
      </c>
      <c r="N18" s="5">
        <f t="shared" si="3"/>
        <v>18122.016000000003</v>
      </c>
      <c r="O18" s="5">
        <v>1250</v>
      </c>
      <c r="P18" s="5">
        <v>1100</v>
      </c>
      <c r="Q18" s="5">
        <f t="shared" si="4"/>
        <v>13200</v>
      </c>
      <c r="R18" s="4">
        <v>2318</v>
      </c>
      <c r="S18" s="4">
        <f t="shared" si="5"/>
        <v>27816</v>
      </c>
      <c r="T18" s="15">
        <v>18</v>
      </c>
    </row>
    <row r="19" spans="1:20" ht="23.25" thickBot="1">
      <c r="A19" s="4">
        <v>10</v>
      </c>
      <c r="B19" s="44">
        <v>10</v>
      </c>
      <c r="C19" s="2" t="s">
        <v>14</v>
      </c>
      <c r="D19" s="12" t="s">
        <v>2</v>
      </c>
      <c r="E19" s="3" t="s">
        <v>69</v>
      </c>
      <c r="F19" s="21">
        <v>424.11600000000004</v>
      </c>
      <c r="G19" s="27">
        <v>14</v>
      </c>
      <c r="H19" s="28">
        <v>29</v>
      </c>
      <c r="I19" s="28">
        <v>0</v>
      </c>
      <c r="J19" s="5">
        <f t="shared" si="2"/>
        <v>12.299364000000001</v>
      </c>
      <c r="K19" s="5">
        <f t="shared" si="0"/>
        <v>12.299364000000001</v>
      </c>
      <c r="L19" s="5"/>
      <c r="M19" s="5">
        <v>424.11600000000004</v>
      </c>
      <c r="N19" s="5">
        <f t="shared" si="3"/>
        <v>5937.6240000000007</v>
      </c>
      <c r="O19" s="5">
        <v>380</v>
      </c>
      <c r="P19" s="5">
        <v>420</v>
      </c>
      <c r="Q19" s="5">
        <f t="shared" si="4"/>
        <v>5880</v>
      </c>
      <c r="R19" s="4">
        <v>762</v>
      </c>
      <c r="S19" s="4">
        <f t="shared" si="5"/>
        <v>10668</v>
      </c>
      <c r="T19" s="15">
        <v>15</v>
      </c>
    </row>
    <row r="20" spans="1:20" ht="23.25" thickBot="1">
      <c r="A20" s="4">
        <v>11</v>
      </c>
      <c r="B20" s="44">
        <v>11</v>
      </c>
      <c r="C20" s="2" t="s">
        <v>15</v>
      </c>
      <c r="D20" s="12" t="s">
        <v>2</v>
      </c>
      <c r="E20" s="3" t="s">
        <v>69</v>
      </c>
      <c r="F20" s="21">
        <v>671.18700000000001</v>
      </c>
      <c r="G20" s="27">
        <v>2</v>
      </c>
      <c r="H20" s="28">
        <v>5</v>
      </c>
      <c r="I20" s="28">
        <v>2</v>
      </c>
      <c r="J20" s="5">
        <f t="shared" si="2"/>
        <v>4.6983090000000001</v>
      </c>
      <c r="K20" s="5">
        <f t="shared" si="0"/>
        <v>3.3559350000000001</v>
      </c>
      <c r="L20" s="5">
        <f>I20*F20/1000</f>
        <v>1.342374</v>
      </c>
      <c r="M20" s="5">
        <v>671.18700000000001</v>
      </c>
      <c r="N20" s="5">
        <f t="shared" si="3"/>
        <v>1342.374</v>
      </c>
      <c r="O20" s="5">
        <v>700</v>
      </c>
      <c r="P20" s="5">
        <v>800</v>
      </c>
      <c r="Q20" s="5">
        <f t="shared" si="4"/>
        <v>1600</v>
      </c>
      <c r="R20" s="4">
        <v>1126</v>
      </c>
      <c r="S20" s="4">
        <f t="shared" si="5"/>
        <v>2252</v>
      </c>
      <c r="T20" s="15">
        <v>3</v>
      </c>
    </row>
    <row r="21" spans="1:20" ht="30" customHeight="1" thickBot="1">
      <c r="A21" s="4"/>
      <c r="B21" s="44"/>
      <c r="C21" s="10" t="s">
        <v>16</v>
      </c>
      <c r="D21" s="17"/>
      <c r="E21" s="18"/>
      <c r="F21" s="20"/>
      <c r="G21" s="26"/>
      <c r="H21" s="28">
        <v>0</v>
      </c>
      <c r="I21" s="28">
        <v>0</v>
      </c>
      <c r="J21" s="5">
        <f t="shared" si="2"/>
        <v>0</v>
      </c>
      <c r="K21" s="5">
        <f t="shared" si="0"/>
        <v>0</v>
      </c>
      <c r="L21" s="5"/>
      <c r="M21" s="5"/>
      <c r="N21" s="5">
        <f t="shared" si="3"/>
        <v>0</v>
      </c>
      <c r="O21" s="5"/>
      <c r="P21" s="5"/>
      <c r="Q21" s="5">
        <f t="shared" si="4"/>
        <v>0</v>
      </c>
      <c r="R21" s="4"/>
      <c r="S21" s="4">
        <f t="shared" si="5"/>
        <v>0</v>
      </c>
    </row>
    <row r="22" spans="1:20" ht="45.75" thickBot="1">
      <c r="A22" s="4">
        <v>12</v>
      </c>
      <c r="B22" s="44">
        <v>12</v>
      </c>
      <c r="C22" s="2" t="s">
        <v>139</v>
      </c>
      <c r="D22" s="12" t="s">
        <v>2</v>
      </c>
      <c r="E22" s="3" t="s">
        <v>69</v>
      </c>
      <c r="F22" s="21">
        <v>8.9980000000000011</v>
      </c>
      <c r="G22" s="27">
        <v>14</v>
      </c>
      <c r="H22" s="28">
        <v>11</v>
      </c>
      <c r="I22" s="28">
        <v>27</v>
      </c>
      <c r="J22" s="5">
        <f t="shared" si="2"/>
        <v>0.34192400000000001</v>
      </c>
      <c r="K22" s="5">
        <f t="shared" si="0"/>
        <v>9.897800000000001E-2</v>
      </c>
      <c r="L22" s="5">
        <f t="shared" ref="L22:L28" si="6">I22*F22/1000</f>
        <v>0.24294600000000002</v>
      </c>
      <c r="M22" s="5">
        <v>8.9980000000000011</v>
      </c>
      <c r="N22" s="5">
        <f t="shared" si="3"/>
        <v>125.97200000000001</v>
      </c>
      <c r="O22" s="5">
        <v>25</v>
      </c>
      <c r="P22" s="5">
        <v>30</v>
      </c>
      <c r="Q22" s="5">
        <f t="shared" si="4"/>
        <v>420</v>
      </c>
      <c r="R22" s="4">
        <v>35</v>
      </c>
      <c r="S22" s="4">
        <f t="shared" si="5"/>
        <v>490</v>
      </c>
    </row>
    <row r="23" spans="1:20" ht="45.75" thickBot="1">
      <c r="A23" s="4">
        <v>13</v>
      </c>
      <c r="B23" s="44">
        <v>14</v>
      </c>
      <c r="C23" s="2" t="s">
        <v>138</v>
      </c>
      <c r="D23" s="12" t="s">
        <v>2</v>
      </c>
      <c r="E23" s="3" t="s">
        <v>69</v>
      </c>
      <c r="F23" s="21">
        <v>67.118644067796623</v>
      </c>
      <c r="G23" s="27">
        <v>3</v>
      </c>
      <c r="H23" s="28">
        <v>0</v>
      </c>
      <c r="I23" s="28">
        <v>21</v>
      </c>
      <c r="J23" s="5">
        <f t="shared" si="2"/>
        <v>1.4094915254237292</v>
      </c>
      <c r="K23" s="5">
        <f t="shared" si="0"/>
        <v>0</v>
      </c>
      <c r="L23" s="5">
        <f t="shared" si="6"/>
        <v>1.4094915254237292</v>
      </c>
      <c r="M23" s="5">
        <v>67.118644067796623</v>
      </c>
      <c r="N23" s="5">
        <f t="shared" si="3"/>
        <v>201.35593220338987</v>
      </c>
      <c r="O23" s="5">
        <v>45</v>
      </c>
      <c r="P23" s="5">
        <v>45</v>
      </c>
      <c r="Q23" s="5">
        <f t="shared" si="4"/>
        <v>135</v>
      </c>
      <c r="R23" s="4">
        <v>52</v>
      </c>
      <c r="S23" s="4">
        <f t="shared" si="5"/>
        <v>156</v>
      </c>
    </row>
    <row r="24" spans="1:20" ht="23.25" thickBot="1">
      <c r="A24" s="4">
        <v>14</v>
      </c>
      <c r="B24" s="44">
        <v>15</v>
      </c>
      <c r="C24" s="2" t="s">
        <v>17</v>
      </c>
      <c r="D24" s="12" t="s">
        <v>2</v>
      </c>
      <c r="E24" s="3" t="s">
        <v>69</v>
      </c>
      <c r="F24" s="21">
        <v>27.225000000000001</v>
      </c>
      <c r="G24" s="27">
        <v>11</v>
      </c>
      <c r="H24" s="28">
        <v>11</v>
      </c>
      <c r="I24" s="28">
        <v>21</v>
      </c>
      <c r="J24" s="5">
        <f t="shared" si="2"/>
        <v>0.87120000000000009</v>
      </c>
      <c r="K24" s="5">
        <f t="shared" si="0"/>
        <v>0.29947500000000005</v>
      </c>
      <c r="L24" s="5">
        <f t="shared" si="6"/>
        <v>0.57172500000000004</v>
      </c>
      <c r="M24" s="5">
        <v>27.225000000000001</v>
      </c>
      <c r="N24" s="5">
        <f t="shared" si="3"/>
        <v>299.47500000000002</v>
      </c>
      <c r="O24" s="5">
        <v>45</v>
      </c>
      <c r="P24" s="5">
        <v>40</v>
      </c>
      <c r="Q24" s="5">
        <f t="shared" si="4"/>
        <v>440</v>
      </c>
      <c r="R24" s="4">
        <v>52</v>
      </c>
      <c r="S24" s="4">
        <f t="shared" si="5"/>
        <v>572</v>
      </c>
    </row>
    <row r="25" spans="1:20" ht="23.25" hidden="1" thickBot="1">
      <c r="A25" s="4">
        <v>15</v>
      </c>
      <c r="B25" s="44">
        <v>16</v>
      </c>
      <c r="C25" s="2" t="s">
        <v>18</v>
      </c>
      <c r="D25" s="12" t="s">
        <v>2</v>
      </c>
      <c r="E25" s="3" t="s">
        <v>69</v>
      </c>
      <c r="F25" s="21">
        <v>31.361000000000004</v>
      </c>
      <c r="G25" s="27"/>
      <c r="H25" s="28">
        <v>11</v>
      </c>
      <c r="I25" s="28">
        <v>15</v>
      </c>
      <c r="J25" s="5">
        <f t="shared" si="2"/>
        <v>0.81538600000000017</v>
      </c>
      <c r="K25" s="5">
        <f t="shared" si="0"/>
        <v>0.34497100000000008</v>
      </c>
      <c r="L25" s="5">
        <f t="shared" si="6"/>
        <v>0.47041500000000008</v>
      </c>
      <c r="M25" s="5">
        <v>31.361000000000004</v>
      </c>
      <c r="N25" s="5">
        <f t="shared" si="3"/>
        <v>0</v>
      </c>
      <c r="O25" s="5">
        <v>50</v>
      </c>
      <c r="P25" s="5">
        <v>45</v>
      </c>
      <c r="Q25" s="5">
        <f t="shared" si="4"/>
        <v>0</v>
      </c>
      <c r="R25" s="4">
        <v>52</v>
      </c>
      <c r="S25" s="4">
        <f t="shared" si="5"/>
        <v>0</v>
      </c>
    </row>
    <row r="26" spans="1:20" ht="45.75" thickBot="1">
      <c r="A26" s="4">
        <v>16</v>
      </c>
      <c r="B26" s="44">
        <v>17</v>
      </c>
      <c r="C26" s="2" t="s">
        <v>19</v>
      </c>
      <c r="D26" s="12" t="s">
        <v>2</v>
      </c>
      <c r="E26" s="3" t="s">
        <v>69</v>
      </c>
      <c r="F26" s="21">
        <v>8.9980000000000011</v>
      </c>
      <c r="G26" s="27">
        <v>30</v>
      </c>
      <c r="H26" s="28">
        <v>6</v>
      </c>
      <c r="I26" s="28">
        <v>68</v>
      </c>
      <c r="J26" s="5">
        <f t="shared" si="2"/>
        <v>0.66585200000000011</v>
      </c>
      <c r="K26" s="5">
        <f t="shared" si="0"/>
        <v>5.3988000000000008E-2</v>
      </c>
      <c r="L26" s="5">
        <f t="shared" si="6"/>
        <v>0.61186400000000007</v>
      </c>
      <c r="M26" s="5">
        <v>8.9980000000000011</v>
      </c>
      <c r="N26" s="5">
        <f t="shared" si="3"/>
        <v>269.94000000000005</v>
      </c>
      <c r="O26" s="5">
        <v>20</v>
      </c>
      <c r="P26" s="5">
        <v>30</v>
      </c>
      <c r="Q26" s="5">
        <f t="shared" si="4"/>
        <v>900</v>
      </c>
      <c r="R26" s="4">
        <v>48</v>
      </c>
      <c r="S26" s="4">
        <f t="shared" si="5"/>
        <v>1440</v>
      </c>
    </row>
    <row r="27" spans="1:20" ht="45.75" thickBot="1">
      <c r="A27" s="4">
        <v>17</v>
      </c>
      <c r="B27" s="44">
        <v>18</v>
      </c>
      <c r="C27" s="2" t="s">
        <v>20</v>
      </c>
      <c r="D27" s="12" t="s">
        <v>2</v>
      </c>
      <c r="E27" s="3" t="s">
        <v>69</v>
      </c>
      <c r="F27" s="21">
        <v>69.355000000000004</v>
      </c>
      <c r="G27" s="27">
        <v>11</v>
      </c>
      <c r="H27" s="28">
        <v>11</v>
      </c>
      <c r="I27" s="28">
        <v>28</v>
      </c>
      <c r="J27" s="5">
        <f t="shared" si="2"/>
        <v>2.7048450000000002</v>
      </c>
      <c r="K27" s="5">
        <f t="shared" si="0"/>
        <v>0.76290500000000006</v>
      </c>
      <c r="L27" s="5">
        <f t="shared" si="6"/>
        <v>1.94194</v>
      </c>
      <c r="M27" s="5">
        <v>69.355000000000004</v>
      </c>
      <c r="N27" s="5">
        <f t="shared" si="3"/>
        <v>762.90500000000009</v>
      </c>
      <c r="O27" s="5">
        <v>80</v>
      </c>
      <c r="P27" s="5">
        <v>80</v>
      </c>
      <c r="Q27" s="5">
        <f t="shared" si="4"/>
        <v>880</v>
      </c>
      <c r="R27" s="4">
        <v>124</v>
      </c>
      <c r="S27" s="4">
        <f t="shared" si="5"/>
        <v>1364</v>
      </c>
    </row>
    <row r="28" spans="1:20" ht="23.25" thickBot="1">
      <c r="A28" s="4">
        <v>18</v>
      </c>
      <c r="B28" s="44">
        <v>19</v>
      </c>
      <c r="C28" s="2" t="s">
        <v>21</v>
      </c>
      <c r="D28" s="12" t="s">
        <v>2</v>
      </c>
      <c r="E28" s="3" t="s">
        <v>69</v>
      </c>
      <c r="F28" s="21">
        <v>61.523000000000003</v>
      </c>
      <c r="G28" s="27">
        <v>138</v>
      </c>
      <c r="H28" s="28">
        <v>138</v>
      </c>
      <c r="I28" s="28">
        <v>3</v>
      </c>
      <c r="J28" s="5">
        <f t="shared" si="2"/>
        <v>8.6747430000000012</v>
      </c>
      <c r="K28" s="5">
        <f t="shared" si="0"/>
        <v>8.4901740000000014</v>
      </c>
      <c r="L28" s="5">
        <f t="shared" si="6"/>
        <v>0.18456900000000001</v>
      </c>
      <c r="M28" s="5">
        <v>61.523000000000003</v>
      </c>
      <c r="N28" s="5">
        <f t="shared" si="3"/>
        <v>8490.1740000000009</v>
      </c>
      <c r="O28" s="5">
        <v>45</v>
      </c>
      <c r="P28" s="5">
        <v>45</v>
      </c>
      <c r="Q28" s="5">
        <f t="shared" si="4"/>
        <v>6210</v>
      </c>
      <c r="R28" s="4">
        <v>76</v>
      </c>
      <c r="S28" s="4">
        <f t="shared" si="5"/>
        <v>10488</v>
      </c>
    </row>
    <row r="29" spans="1:20" ht="45.75" hidden="1" thickBot="1">
      <c r="A29" s="4">
        <v>19</v>
      </c>
      <c r="B29" s="44">
        <v>20</v>
      </c>
      <c r="C29" s="2" t="s">
        <v>22</v>
      </c>
      <c r="D29" s="12" t="s">
        <v>2</v>
      </c>
      <c r="E29" s="3" t="s">
        <v>69</v>
      </c>
      <c r="F29" s="21">
        <v>856.87800000000004</v>
      </c>
      <c r="G29" s="27"/>
      <c r="H29" s="28">
        <v>33</v>
      </c>
      <c r="I29" s="28">
        <v>0</v>
      </c>
      <c r="J29" s="5">
        <f t="shared" si="2"/>
        <v>28.276974000000003</v>
      </c>
      <c r="K29" s="5">
        <f t="shared" si="0"/>
        <v>28.276974000000003</v>
      </c>
      <c r="L29" s="5"/>
      <c r="M29" s="5">
        <v>856.87800000000004</v>
      </c>
      <c r="N29" s="5">
        <f t="shared" si="3"/>
        <v>0</v>
      </c>
      <c r="O29" s="5">
        <v>850</v>
      </c>
      <c r="P29" s="5">
        <v>900</v>
      </c>
      <c r="Q29" s="5">
        <f t="shared" si="4"/>
        <v>0</v>
      </c>
      <c r="R29" s="4">
        <v>1136</v>
      </c>
      <c r="S29" s="4">
        <f t="shared" si="5"/>
        <v>0</v>
      </c>
    </row>
    <row r="30" spans="1:20" ht="45.75" thickBot="1">
      <c r="A30" s="4">
        <v>20</v>
      </c>
      <c r="B30" s="44">
        <v>21</v>
      </c>
      <c r="C30" s="2" t="s">
        <v>70</v>
      </c>
      <c r="D30" s="12" t="s">
        <v>2</v>
      </c>
      <c r="E30" s="3" t="s">
        <v>69</v>
      </c>
      <c r="F30" s="21">
        <v>1006.7750000000001</v>
      </c>
      <c r="G30" s="27">
        <v>17</v>
      </c>
      <c r="H30" s="28">
        <v>17</v>
      </c>
      <c r="I30" s="28">
        <v>3</v>
      </c>
      <c r="J30" s="5">
        <f t="shared" si="2"/>
        <v>20.135500000000004</v>
      </c>
      <c r="K30" s="5">
        <f t="shared" si="0"/>
        <v>17.115175000000004</v>
      </c>
      <c r="L30" s="5">
        <f>I30*F30/1000</f>
        <v>3.0203250000000001</v>
      </c>
      <c r="M30" s="5">
        <v>1006.7750000000001</v>
      </c>
      <c r="N30" s="5">
        <f t="shared" si="3"/>
        <v>17115.175000000003</v>
      </c>
      <c r="O30" s="5">
        <v>850</v>
      </c>
      <c r="P30" s="5">
        <v>900</v>
      </c>
      <c r="Q30" s="5">
        <f t="shared" si="4"/>
        <v>15300</v>
      </c>
      <c r="R30" s="4">
        <v>1573</v>
      </c>
      <c r="S30" s="4">
        <f t="shared" si="5"/>
        <v>26741</v>
      </c>
    </row>
    <row r="31" spans="1:20" ht="45.75" thickBot="1">
      <c r="A31" s="4">
        <v>21</v>
      </c>
      <c r="B31" s="44">
        <v>22</v>
      </c>
      <c r="C31" s="2" t="s">
        <v>23</v>
      </c>
      <c r="D31" s="12" t="s">
        <v>2</v>
      </c>
      <c r="E31" s="3" t="s">
        <v>69</v>
      </c>
      <c r="F31" s="21">
        <v>61.523000000000003</v>
      </c>
      <c r="G31" s="27">
        <v>51</v>
      </c>
      <c r="H31" s="28">
        <v>51</v>
      </c>
      <c r="I31" s="28">
        <v>0</v>
      </c>
      <c r="J31" s="5">
        <f t="shared" si="2"/>
        <v>3.1376730000000004</v>
      </c>
      <c r="K31" s="5">
        <f t="shared" si="0"/>
        <v>3.1376730000000004</v>
      </c>
      <c r="L31" s="5"/>
      <c r="M31" s="5">
        <v>61.523000000000003</v>
      </c>
      <c r="N31" s="5">
        <f t="shared" si="3"/>
        <v>3137.6730000000002</v>
      </c>
      <c r="O31" s="5">
        <v>50</v>
      </c>
      <c r="P31" s="5">
        <v>40</v>
      </c>
      <c r="Q31" s="5">
        <f t="shared" si="4"/>
        <v>2040</v>
      </c>
      <c r="R31" s="4">
        <v>82</v>
      </c>
      <c r="S31" s="4">
        <f t="shared" si="5"/>
        <v>4182</v>
      </c>
    </row>
    <row r="32" spans="1:20" ht="45.75" thickBot="1">
      <c r="A32" s="4">
        <v>22</v>
      </c>
      <c r="B32" s="44">
        <v>23</v>
      </c>
      <c r="C32" s="2" t="s">
        <v>24</v>
      </c>
      <c r="D32" s="12" t="s">
        <v>2</v>
      </c>
      <c r="E32" s="3" t="s">
        <v>69</v>
      </c>
      <c r="F32" s="21">
        <v>64.878</v>
      </c>
      <c r="G32" s="27">
        <v>98</v>
      </c>
      <c r="H32" s="28">
        <v>98</v>
      </c>
      <c r="I32" s="28">
        <v>0</v>
      </c>
      <c r="J32" s="5">
        <f t="shared" si="2"/>
        <v>6.3580439999999996</v>
      </c>
      <c r="K32" s="5">
        <f t="shared" si="0"/>
        <v>6.3580439999999996</v>
      </c>
      <c r="L32" s="5"/>
      <c r="M32" s="5">
        <v>64.878</v>
      </c>
      <c r="N32" s="5">
        <f t="shared" si="3"/>
        <v>6358.0439999999999</v>
      </c>
      <c r="O32" s="5">
        <v>40</v>
      </c>
      <c r="P32" s="5">
        <v>40</v>
      </c>
      <c r="Q32" s="5">
        <f t="shared" si="4"/>
        <v>3920</v>
      </c>
      <c r="R32" s="4">
        <v>79</v>
      </c>
      <c r="S32" s="4">
        <f t="shared" si="5"/>
        <v>7742</v>
      </c>
    </row>
    <row r="33" spans="1:20" ht="23.25" thickBot="1">
      <c r="A33" s="4"/>
      <c r="B33" s="44"/>
      <c r="C33" s="10" t="s">
        <v>147</v>
      </c>
      <c r="D33" s="17"/>
      <c r="E33" s="18"/>
      <c r="F33" s="20"/>
      <c r="G33" s="26"/>
      <c r="H33" s="28"/>
      <c r="I33" s="28"/>
      <c r="J33" s="5"/>
      <c r="K33" s="5"/>
      <c r="L33" s="5"/>
      <c r="M33" s="5"/>
      <c r="N33" s="5"/>
      <c r="O33" s="5"/>
      <c r="P33" s="5"/>
      <c r="Q33" s="5"/>
      <c r="R33" s="4"/>
      <c r="S33" s="4"/>
    </row>
    <row r="34" spans="1:20" ht="45.75" thickBot="1">
      <c r="A34" s="4">
        <v>23</v>
      </c>
      <c r="B34" s="44">
        <v>26</v>
      </c>
      <c r="C34" s="2" t="s">
        <v>25</v>
      </c>
      <c r="D34" s="12" t="s">
        <v>2</v>
      </c>
      <c r="E34" s="3" t="s">
        <v>69</v>
      </c>
      <c r="F34" s="21">
        <v>1222.683</v>
      </c>
      <c r="G34" s="27">
        <v>14</v>
      </c>
      <c r="H34" s="28">
        <v>14</v>
      </c>
      <c r="I34" s="28">
        <v>3</v>
      </c>
      <c r="J34" s="5">
        <f t="shared" si="2"/>
        <v>20.785610999999999</v>
      </c>
      <c r="K34" s="5">
        <f t="shared" si="0"/>
        <v>17.117562</v>
      </c>
      <c r="L34" s="5">
        <f t="shared" ref="L34:L38" si="7">I34*F34/1000</f>
        <v>3.6680489999999999</v>
      </c>
      <c r="M34" s="5">
        <v>1222.683</v>
      </c>
      <c r="N34" s="5">
        <f t="shared" si="3"/>
        <v>17117.561999999998</v>
      </c>
      <c r="O34" s="5">
        <v>1150</v>
      </c>
      <c r="P34" s="5">
        <v>1100</v>
      </c>
      <c r="Q34" s="5">
        <f t="shared" si="4"/>
        <v>15400</v>
      </c>
      <c r="R34" s="4">
        <v>1438</v>
      </c>
      <c r="S34" s="4">
        <f t="shared" si="5"/>
        <v>20132</v>
      </c>
    </row>
    <row r="35" spans="1:20" ht="28.5" customHeight="1" thickBot="1">
      <c r="A35" s="4">
        <v>24</v>
      </c>
      <c r="B35" s="44">
        <v>28</v>
      </c>
      <c r="C35" s="2" t="s">
        <v>26</v>
      </c>
      <c r="D35" s="12" t="s">
        <v>2</v>
      </c>
      <c r="E35" s="3" t="s">
        <v>69</v>
      </c>
      <c r="F35" s="21">
        <v>1702.5800000000002</v>
      </c>
      <c r="G35" s="27">
        <v>33</v>
      </c>
      <c r="H35" s="28">
        <v>33</v>
      </c>
      <c r="I35" s="28">
        <v>9</v>
      </c>
      <c r="J35" s="5">
        <f t="shared" si="2"/>
        <v>71.50836000000001</v>
      </c>
      <c r="K35" s="5">
        <f t="shared" si="0"/>
        <v>56.185140000000004</v>
      </c>
      <c r="L35" s="5">
        <f t="shared" si="7"/>
        <v>15.323220000000001</v>
      </c>
      <c r="M35" s="5">
        <v>1702.5800000000002</v>
      </c>
      <c r="N35" s="5">
        <f t="shared" si="3"/>
        <v>56185.140000000007</v>
      </c>
      <c r="O35" s="5">
        <v>2100</v>
      </c>
      <c r="P35" s="5">
        <v>1850</v>
      </c>
      <c r="Q35" s="5">
        <f t="shared" si="4"/>
        <v>61050</v>
      </c>
      <c r="R35" s="4">
        <v>2440</v>
      </c>
      <c r="S35" s="4">
        <f t="shared" si="5"/>
        <v>80520</v>
      </c>
    </row>
    <row r="36" spans="1:20" ht="28.5" customHeight="1" thickBot="1">
      <c r="A36" s="4">
        <v>25</v>
      </c>
      <c r="B36" s="44">
        <v>29</v>
      </c>
      <c r="C36" s="2" t="s">
        <v>27</v>
      </c>
      <c r="D36" s="12" t="s">
        <v>2</v>
      </c>
      <c r="E36" s="3" t="s">
        <v>69</v>
      </c>
      <c r="F36" s="21">
        <v>2572.8780000000002</v>
      </c>
      <c r="G36" s="27">
        <v>15</v>
      </c>
      <c r="H36" s="28">
        <v>12</v>
      </c>
      <c r="I36" s="28">
        <v>3</v>
      </c>
      <c r="J36" s="5">
        <f t="shared" si="2"/>
        <v>38.593170000000001</v>
      </c>
      <c r="K36" s="5">
        <f t="shared" si="0"/>
        <v>30.874535999999999</v>
      </c>
      <c r="L36" s="5">
        <f t="shared" si="7"/>
        <v>7.7186339999999998</v>
      </c>
      <c r="M36" s="5">
        <v>2572.8780000000002</v>
      </c>
      <c r="N36" s="5">
        <f t="shared" si="3"/>
        <v>38593.170000000006</v>
      </c>
      <c r="O36" s="5">
        <v>2500</v>
      </c>
      <c r="P36" s="5">
        <v>2500</v>
      </c>
      <c r="Q36" s="5">
        <f t="shared" si="4"/>
        <v>37500</v>
      </c>
      <c r="R36" s="4">
        <v>3259</v>
      </c>
      <c r="S36" s="4">
        <f t="shared" si="5"/>
        <v>48885</v>
      </c>
    </row>
    <row r="37" spans="1:20" ht="28.5" customHeight="1" thickBot="1">
      <c r="A37" s="4">
        <v>26</v>
      </c>
      <c r="B37" s="44">
        <v>30</v>
      </c>
      <c r="C37" s="2" t="s">
        <v>28</v>
      </c>
      <c r="D37" s="12" t="s">
        <v>2</v>
      </c>
      <c r="E37" s="3" t="s">
        <v>69</v>
      </c>
      <c r="F37" s="21">
        <v>3584.1410000000001</v>
      </c>
      <c r="G37" s="27">
        <v>10</v>
      </c>
      <c r="H37" s="28">
        <v>10</v>
      </c>
      <c r="I37" s="28">
        <v>3</v>
      </c>
      <c r="J37" s="5">
        <f t="shared" si="2"/>
        <v>46.593833000000004</v>
      </c>
      <c r="K37" s="5">
        <f t="shared" si="0"/>
        <v>35.841410000000003</v>
      </c>
      <c r="L37" s="5">
        <f t="shared" si="7"/>
        <v>10.752423</v>
      </c>
      <c r="M37" s="5">
        <v>3584.1410000000001</v>
      </c>
      <c r="N37" s="5">
        <f t="shared" si="3"/>
        <v>35841.410000000003</v>
      </c>
      <c r="O37" s="5">
        <v>3150</v>
      </c>
      <c r="P37" s="5">
        <v>2550</v>
      </c>
      <c r="Q37" s="5">
        <f t="shared" si="4"/>
        <v>25500</v>
      </c>
      <c r="R37" s="4">
        <v>3751</v>
      </c>
      <c r="S37" s="4">
        <f t="shared" si="5"/>
        <v>37510</v>
      </c>
    </row>
    <row r="38" spans="1:20" ht="28.5" customHeight="1" thickBot="1">
      <c r="A38" s="4">
        <v>27</v>
      </c>
      <c r="B38" s="44">
        <v>31</v>
      </c>
      <c r="C38" s="2" t="s">
        <v>29</v>
      </c>
      <c r="D38" s="12" t="s">
        <v>2</v>
      </c>
      <c r="E38" s="3" t="s">
        <v>69</v>
      </c>
      <c r="F38" s="21">
        <v>783.04600000000005</v>
      </c>
      <c r="G38" s="27">
        <v>13</v>
      </c>
      <c r="H38" s="28">
        <v>16</v>
      </c>
      <c r="I38" s="28">
        <v>15</v>
      </c>
      <c r="J38" s="5">
        <f t="shared" si="2"/>
        <v>24.274425999999998</v>
      </c>
      <c r="K38" s="5">
        <f t="shared" si="0"/>
        <v>12.528736</v>
      </c>
      <c r="L38" s="5">
        <f t="shared" si="7"/>
        <v>11.74569</v>
      </c>
      <c r="M38" s="5">
        <v>783.04600000000005</v>
      </c>
      <c r="N38" s="5">
        <f t="shared" si="3"/>
        <v>10179.598</v>
      </c>
      <c r="O38" s="5">
        <v>650</v>
      </c>
      <c r="P38" s="5">
        <v>650</v>
      </c>
      <c r="Q38" s="5">
        <f t="shared" si="4"/>
        <v>8450</v>
      </c>
      <c r="R38" s="4">
        <v>842</v>
      </c>
      <c r="S38" s="4">
        <f t="shared" si="5"/>
        <v>10946</v>
      </c>
    </row>
    <row r="39" spans="1:20" ht="30.75" customHeight="1" thickBot="1">
      <c r="A39" s="4"/>
      <c r="B39" s="44"/>
      <c r="C39" s="10" t="s">
        <v>30</v>
      </c>
      <c r="D39" s="17"/>
      <c r="E39" s="18"/>
      <c r="F39" s="20"/>
      <c r="G39" s="26"/>
      <c r="H39" s="28">
        <v>0</v>
      </c>
      <c r="I39" s="28">
        <v>0</v>
      </c>
      <c r="J39" s="5">
        <f t="shared" si="2"/>
        <v>0</v>
      </c>
      <c r="K39" s="5">
        <f t="shared" ref="K39:K70" si="8">H39*F39/1000</f>
        <v>0</v>
      </c>
      <c r="L39" s="5"/>
      <c r="M39" s="5"/>
      <c r="N39" s="5">
        <f t="shared" si="3"/>
        <v>0</v>
      </c>
      <c r="O39" s="5"/>
      <c r="P39" s="5"/>
      <c r="Q39" s="5">
        <f t="shared" si="4"/>
        <v>0</v>
      </c>
      <c r="R39" s="4"/>
      <c r="S39" s="4">
        <f t="shared" si="5"/>
        <v>0</v>
      </c>
    </row>
    <row r="40" spans="1:20" ht="45.75" thickBot="1">
      <c r="A40" s="4">
        <v>28</v>
      </c>
      <c r="B40" s="44">
        <v>32</v>
      </c>
      <c r="C40" s="2" t="s">
        <v>31</v>
      </c>
      <c r="D40" s="12" t="s">
        <v>2</v>
      </c>
      <c r="E40" s="3" t="s">
        <v>69</v>
      </c>
      <c r="F40" s="21">
        <v>3775.4237288135596</v>
      </c>
      <c r="G40" s="27">
        <v>41</v>
      </c>
      <c r="H40" s="28">
        <v>0</v>
      </c>
      <c r="I40" s="28">
        <v>12</v>
      </c>
      <c r="J40" s="5">
        <f t="shared" si="2"/>
        <v>45.30508474576272</v>
      </c>
      <c r="K40" s="5">
        <f t="shared" si="8"/>
        <v>0</v>
      </c>
      <c r="L40" s="5">
        <f>I40*F40/1000</f>
        <v>45.30508474576272</v>
      </c>
      <c r="M40" s="5">
        <v>3775.4237288135596</v>
      </c>
      <c r="N40" s="5">
        <f t="shared" si="3"/>
        <v>154792.37288135596</v>
      </c>
      <c r="O40" s="5">
        <v>2400</v>
      </c>
      <c r="P40" s="5">
        <v>1950</v>
      </c>
      <c r="Q40" s="5">
        <f t="shared" si="4"/>
        <v>79950</v>
      </c>
      <c r="R40" s="4">
        <v>2783</v>
      </c>
      <c r="S40" s="4">
        <f t="shared" si="5"/>
        <v>114103</v>
      </c>
      <c r="T40" s="15">
        <v>6</v>
      </c>
    </row>
    <row r="41" spans="1:20" ht="45.75" thickBot="1">
      <c r="A41" s="4">
        <v>29</v>
      </c>
      <c r="B41" s="44">
        <v>33</v>
      </c>
      <c r="C41" s="2" t="s">
        <v>32</v>
      </c>
      <c r="D41" s="12" t="s">
        <v>2</v>
      </c>
      <c r="E41" s="3" t="s">
        <v>69</v>
      </c>
      <c r="F41" s="21">
        <v>3775.4237288135596</v>
      </c>
      <c r="G41" s="27">
        <v>30</v>
      </c>
      <c r="H41" s="28">
        <v>0</v>
      </c>
      <c r="I41" s="28">
        <v>6</v>
      </c>
      <c r="J41" s="5">
        <f t="shared" si="2"/>
        <v>22.65254237288136</v>
      </c>
      <c r="K41" s="5">
        <f t="shared" si="8"/>
        <v>0</v>
      </c>
      <c r="L41" s="5">
        <f>I41*F41/1000</f>
        <v>22.65254237288136</v>
      </c>
      <c r="M41" s="5">
        <v>3775.4237288135596</v>
      </c>
      <c r="N41" s="5">
        <f t="shared" si="3"/>
        <v>113262.71186440678</v>
      </c>
      <c r="O41" s="5">
        <v>3100</v>
      </c>
      <c r="P41" s="5">
        <v>2650</v>
      </c>
      <c r="Q41" s="5">
        <f t="shared" si="4"/>
        <v>79500</v>
      </c>
      <c r="R41" s="4">
        <v>3962</v>
      </c>
      <c r="S41" s="4">
        <f t="shared" si="5"/>
        <v>118860</v>
      </c>
    </row>
    <row r="42" spans="1:20" ht="45.75" thickBot="1">
      <c r="A42" s="4">
        <v>30</v>
      </c>
      <c r="B42" s="44">
        <v>34</v>
      </c>
      <c r="C42" s="2" t="s">
        <v>33</v>
      </c>
      <c r="D42" s="12" t="s">
        <v>2</v>
      </c>
      <c r="E42" s="3" t="s">
        <v>69</v>
      </c>
      <c r="F42" s="21">
        <v>1222.683</v>
      </c>
      <c r="G42" s="27">
        <v>24</v>
      </c>
      <c r="H42" s="28">
        <v>10</v>
      </c>
      <c r="I42" s="28">
        <v>3</v>
      </c>
      <c r="J42" s="5">
        <f t="shared" si="2"/>
        <v>15.894879</v>
      </c>
      <c r="K42" s="5">
        <f t="shared" si="8"/>
        <v>12.22683</v>
      </c>
      <c r="L42" s="5">
        <f>I42*F42/1000</f>
        <v>3.6680489999999999</v>
      </c>
      <c r="M42" s="5">
        <v>1222.683</v>
      </c>
      <c r="N42" s="5">
        <f t="shared" si="3"/>
        <v>29344.392</v>
      </c>
      <c r="O42" s="5">
        <v>1100</v>
      </c>
      <c r="P42" s="5">
        <v>1100</v>
      </c>
      <c r="Q42" s="5">
        <f t="shared" si="4"/>
        <v>26400</v>
      </c>
      <c r="R42" s="4">
        <v>1438</v>
      </c>
      <c r="S42" s="4">
        <f t="shared" si="5"/>
        <v>34512</v>
      </c>
    </row>
    <row r="43" spans="1:20" ht="30.75" customHeight="1" thickBot="1">
      <c r="A43" s="4"/>
      <c r="B43" s="44"/>
      <c r="C43" s="10" t="s">
        <v>34</v>
      </c>
      <c r="D43" s="17"/>
      <c r="E43" s="18"/>
      <c r="F43" s="20"/>
      <c r="G43" s="26"/>
      <c r="H43" s="28">
        <v>0</v>
      </c>
      <c r="I43" s="28">
        <v>0</v>
      </c>
      <c r="J43" s="5">
        <f t="shared" si="2"/>
        <v>0</v>
      </c>
      <c r="K43" s="5">
        <f t="shared" si="8"/>
        <v>0</v>
      </c>
      <c r="L43" s="5"/>
      <c r="M43" s="5"/>
      <c r="N43" s="5">
        <f t="shared" si="3"/>
        <v>0</v>
      </c>
      <c r="O43" s="5"/>
      <c r="P43" s="5"/>
      <c r="Q43" s="5">
        <f t="shared" si="4"/>
        <v>0</v>
      </c>
      <c r="R43" s="4"/>
      <c r="S43" s="4">
        <f t="shared" si="5"/>
        <v>0</v>
      </c>
    </row>
    <row r="44" spans="1:20" ht="23.25" thickBot="1">
      <c r="A44" s="4">
        <v>31</v>
      </c>
      <c r="B44" s="44">
        <v>35</v>
      </c>
      <c r="C44" s="2" t="s">
        <v>35</v>
      </c>
      <c r="D44" s="12" t="s">
        <v>2</v>
      </c>
      <c r="E44" s="3" t="s">
        <v>69</v>
      </c>
      <c r="F44" s="21">
        <v>2237.2900000000004</v>
      </c>
      <c r="G44" s="27">
        <v>18</v>
      </c>
      <c r="H44" s="28">
        <v>18</v>
      </c>
      <c r="I44" s="28">
        <v>13</v>
      </c>
      <c r="J44" s="5">
        <f t="shared" si="2"/>
        <v>69.355990000000006</v>
      </c>
      <c r="K44" s="5">
        <f t="shared" si="8"/>
        <v>40.271220000000007</v>
      </c>
      <c r="L44" s="5">
        <f>I44*F44/1000</f>
        <v>29.084770000000002</v>
      </c>
      <c r="M44" s="5">
        <v>2237.2900000000004</v>
      </c>
      <c r="N44" s="5">
        <f t="shared" si="3"/>
        <v>40271.220000000008</v>
      </c>
      <c r="O44" s="5">
        <v>450</v>
      </c>
      <c r="P44" s="5">
        <v>950</v>
      </c>
      <c r="Q44" s="5">
        <f t="shared" si="4"/>
        <v>17100</v>
      </c>
      <c r="R44" s="4">
        <v>2185</v>
      </c>
      <c r="S44" s="4">
        <f t="shared" si="5"/>
        <v>39330</v>
      </c>
    </row>
    <row r="45" spans="1:20" ht="45.75" thickBot="1">
      <c r="A45" s="4">
        <v>32</v>
      </c>
      <c r="B45" s="44">
        <v>36</v>
      </c>
      <c r="C45" s="2" t="s">
        <v>36</v>
      </c>
      <c r="D45" s="12" t="s">
        <v>2</v>
      </c>
      <c r="E45" s="3" t="s">
        <v>69</v>
      </c>
      <c r="F45" s="21">
        <v>10477.929</v>
      </c>
      <c r="G45" s="27">
        <v>11</v>
      </c>
      <c r="H45" s="28">
        <v>11</v>
      </c>
      <c r="I45" s="28">
        <v>0</v>
      </c>
      <c r="J45" s="5">
        <f t="shared" si="2"/>
        <v>115.25721899999999</v>
      </c>
      <c r="K45" s="5">
        <f t="shared" si="8"/>
        <v>115.25721899999999</v>
      </c>
      <c r="L45" s="5"/>
      <c r="M45" s="5">
        <v>10477.929</v>
      </c>
      <c r="N45" s="5">
        <f t="shared" si="3"/>
        <v>115257.219</v>
      </c>
      <c r="O45" s="5">
        <v>13000</v>
      </c>
      <c r="P45" s="5">
        <v>13000</v>
      </c>
      <c r="Q45" s="5">
        <f t="shared" si="4"/>
        <v>143000</v>
      </c>
      <c r="R45" s="4">
        <v>15125</v>
      </c>
      <c r="S45" s="4">
        <f t="shared" si="5"/>
        <v>166375</v>
      </c>
    </row>
    <row r="46" spans="1:20" ht="23.25" thickBot="1">
      <c r="A46" s="4">
        <v>33</v>
      </c>
      <c r="B46" s="44">
        <v>37</v>
      </c>
      <c r="C46" s="6" t="s">
        <v>71</v>
      </c>
      <c r="D46" s="12" t="s">
        <v>2</v>
      </c>
      <c r="E46" s="3" t="s">
        <v>69</v>
      </c>
      <c r="F46" s="21">
        <v>55.913000000000004</v>
      </c>
      <c r="G46" s="27">
        <v>21</v>
      </c>
      <c r="H46" s="28">
        <v>21</v>
      </c>
      <c r="I46" s="28">
        <v>0</v>
      </c>
      <c r="J46" s="5">
        <f t="shared" si="2"/>
        <v>1.1741729999999999</v>
      </c>
      <c r="K46" s="5">
        <f t="shared" si="8"/>
        <v>1.1741729999999999</v>
      </c>
      <c r="L46" s="5"/>
      <c r="M46" s="5">
        <v>55.913000000000004</v>
      </c>
      <c r="N46" s="5">
        <f t="shared" si="3"/>
        <v>1174.173</v>
      </c>
      <c r="O46" s="5">
        <v>40</v>
      </c>
      <c r="P46" s="5">
        <v>40</v>
      </c>
      <c r="Q46" s="5">
        <f t="shared" si="4"/>
        <v>840</v>
      </c>
      <c r="R46" s="4">
        <v>28</v>
      </c>
      <c r="S46" s="4">
        <f t="shared" si="5"/>
        <v>588</v>
      </c>
    </row>
    <row r="47" spans="1:20" ht="23.25" thickBot="1">
      <c r="A47" s="4">
        <v>34</v>
      </c>
      <c r="B47" s="44">
        <v>38</v>
      </c>
      <c r="C47" s="6" t="s">
        <v>72</v>
      </c>
      <c r="D47" s="12" t="s">
        <v>2</v>
      </c>
      <c r="E47" s="3" t="s">
        <v>69</v>
      </c>
      <c r="F47" s="21">
        <v>447.45800000000003</v>
      </c>
      <c r="G47" s="27">
        <v>27</v>
      </c>
      <c r="H47" s="28">
        <v>27</v>
      </c>
      <c r="I47" s="28">
        <v>0</v>
      </c>
      <c r="J47" s="5">
        <f t="shared" si="2"/>
        <v>12.081365999999999</v>
      </c>
      <c r="K47" s="5">
        <f t="shared" si="8"/>
        <v>12.081365999999999</v>
      </c>
      <c r="L47" s="5"/>
      <c r="M47" s="5">
        <v>447.45800000000003</v>
      </c>
      <c r="N47" s="5">
        <f t="shared" si="3"/>
        <v>12081.366</v>
      </c>
      <c r="O47" s="5">
        <v>400</v>
      </c>
      <c r="P47" s="5">
        <v>300</v>
      </c>
      <c r="Q47" s="5">
        <f t="shared" si="4"/>
        <v>8100</v>
      </c>
      <c r="R47" s="4">
        <v>434</v>
      </c>
      <c r="S47" s="4">
        <f t="shared" si="5"/>
        <v>11718</v>
      </c>
    </row>
    <row r="48" spans="1:20" ht="23.25" thickBot="1">
      <c r="A48" s="4">
        <v>35</v>
      </c>
      <c r="B48" s="44">
        <v>39</v>
      </c>
      <c r="C48" s="6" t="s">
        <v>73</v>
      </c>
      <c r="D48" s="12" t="s">
        <v>2</v>
      </c>
      <c r="E48" s="3" t="s">
        <v>69</v>
      </c>
      <c r="F48" s="21">
        <v>78.298000000000016</v>
      </c>
      <c r="G48" s="27">
        <v>27</v>
      </c>
      <c r="H48" s="28">
        <v>27</v>
      </c>
      <c r="I48" s="28">
        <v>0</v>
      </c>
      <c r="J48" s="5">
        <f t="shared" si="2"/>
        <v>2.1140460000000001</v>
      </c>
      <c r="K48" s="5">
        <f t="shared" si="8"/>
        <v>2.1140460000000001</v>
      </c>
      <c r="L48" s="5"/>
      <c r="M48" s="5">
        <v>78.298000000000016</v>
      </c>
      <c r="N48" s="5">
        <f t="shared" si="3"/>
        <v>2114.0460000000003</v>
      </c>
      <c r="O48" s="5">
        <v>70</v>
      </c>
      <c r="P48" s="5">
        <v>100</v>
      </c>
      <c r="Q48" s="5">
        <f t="shared" si="4"/>
        <v>2700</v>
      </c>
      <c r="R48" s="4">
        <v>151</v>
      </c>
      <c r="S48" s="4">
        <f t="shared" si="5"/>
        <v>4077</v>
      </c>
    </row>
    <row r="49" spans="1:19" ht="23.25" thickBot="1">
      <c r="A49" s="4">
        <v>36</v>
      </c>
      <c r="B49" s="44">
        <v>40</v>
      </c>
      <c r="C49" s="6" t="s">
        <v>74</v>
      </c>
      <c r="D49" s="12" t="s">
        <v>2</v>
      </c>
      <c r="E49" s="3" t="s">
        <v>69</v>
      </c>
      <c r="F49" s="21">
        <v>16220.336000000001</v>
      </c>
      <c r="G49" s="27">
        <v>2</v>
      </c>
      <c r="H49" s="28">
        <v>2</v>
      </c>
      <c r="I49" s="28">
        <v>0</v>
      </c>
      <c r="J49" s="5">
        <f t="shared" si="2"/>
        <v>32.440671999999999</v>
      </c>
      <c r="K49" s="5">
        <f t="shared" si="8"/>
        <v>32.440671999999999</v>
      </c>
      <c r="L49" s="5"/>
      <c r="M49" s="5">
        <v>16220.336000000001</v>
      </c>
      <c r="N49" s="5">
        <f t="shared" si="3"/>
        <v>32440.672000000002</v>
      </c>
      <c r="O49" s="5">
        <v>8000</v>
      </c>
      <c r="P49" s="5">
        <v>12500</v>
      </c>
      <c r="Q49" s="5">
        <f t="shared" si="4"/>
        <v>25000</v>
      </c>
      <c r="R49" s="4">
        <v>5000</v>
      </c>
      <c r="S49" s="4">
        <f t="shared" si="5"/>
        <v>10000</v>
      </c>
    </row>
    <row r="50" spans="1:19" ht="23.25" thickBot="1">
      <c r="A50" s="4">
        <v>37</v>
      </c>
      <c r="B50" s="44">
        <v>41</v>
      </c>
      <c r="C50" s="6" t="s">
        <v>75</v>
      </c>
      <c r="D50" s="12" t="s">
        <v>2</v>
      </c>
      <c r="E50" s="3" t="s">
        <v>69</v>
      </c>
      <c r="F50" s="21">
        <v>111.85900000000001</v>
      </c>
      <c r="G50" s="27">
        <v>10</v>
      </c>
      <c r="H50" s="28">
        <v>10</v>
      </c>
      <c r="I50" s="28">
        <v>0</v>
      </c>
      <c r="J50" s="5">
        <f t="shared" si="2"/>
        <v>1.1185900000000002</v>
      </c>
      <c r="K50" s="5">
        <f t="shared" si="8"/>
        <v>1.1185900000000002</v>
      </c>
      <c r="L50" s="5"/>
      <c r="M50" s="5">
        <v>111.85900000000001</v>
      </c>
      <c r="N50" s="5">
        <f t="shared" si="3"/>
        <v>1118.5900000000001</v>
      </c>
      <c r="O50" s="5">
        <v>160</v>
      </c>
      <c r="P50" s="5">
        <v>150</v>
      </c>
      <c r="Q50" s="5">
        <f t="shared" si="4"/>
        <v>1500</v>
      </c>
      <c r="R50" s="4">
        <v>100</v>
      </c>
      <c r="S50" s="4">
        <f t="shared" si="5"/>
        <v>1000</v>
      </c>
    </row>
    <row r="51" spans="1:19" ht="23.25" thickBot="1">
      <c r="A51" s="4">
        <v>38</v>
      </c>
      <c r="B51" s="44">
        <v>42</v>
      </c>
      <c r="C51" s="2" t="s">
        <v>37</v>
      </c>
      <c r="D51" s="12" t="s">
        <v>2</v>
      </c>
      <c r="E51" s="3" t="s">
        <v>69</v>
      </c>
      <c r="F51" s="21">
        <v>1363.5930000000003</v>
      </c>
      <c r="G51" s="27">
        <v>24</v>
      </c>
      <c r="H51" s="28">
        <v>24</v>
      </c>
      <c r="I51" s="28">
        <v>7</v>
      </c>
      <c r="J51" s="5">
        <f t="shared" si="2"/>
        <v>42.271383000000014</v>
      </c>
      <c r="K51" s="5">
        <f t="shared" si="8"/>
        <v>32.72623200000001</v>
      </c>
      <c r="L51" s="5">
        <f>I51*F51/1000</f>
        <v>9.5451510000000024</v>
      </c>
      <c r="M51" s="5">
        <v>1363.5930000000003</v>
      </c>
      <c r="N51" s="5">
        <f t="shared" si="3"/>
        <v>32726.232000000007</v>
      </c>
      <c r="O51" s="5">
        <v>1300</v>
      </c>
      <c r="P51" s="5">
        <v>1500</v>
      </c>
      <c r="Q51" s="5">
        <f t="shared" si="4"/>
        <v>36000</v>
      </c>
      <c r="R51" s="4">
        <v>1612</v>
      </c>
      <c r="S51" s="4">
        <f t="shared" si="5"/>
        <v>38688</v>
      </c>
    </row>
    <row r="52" spans="1:19" ht="23.25" thickBot="1">
      <c r="A52" s="4">
        <v>39</v>
      </c>
      <c r="B52" s="44">
        <v>43</v>
      </c>
      <c r="C52" s="2" t="s">
        <v>38</v>
      </c>
      <c r="D52" s="12" t="s">
        <v>2</v>
      </c>
      <c r="E52" s="3" t="s">
        <v>69</v>
      </c>
      <c r="F52" s="21">
        <v>2020.2160000000001</v>
      </c>
      <c r="G52" s="27">
        <v>13</v>
      </c>
      <c r="H52" s="28">
        <v>13</v>
      </c>
      <c r="I52" s="28">
        <v>1</v>
      </c>
      <c r="J52" s="5">
        <f t="shared" si="2"/>
        <v>28.283024000000001</v>
      </c>
      <c r="K52" s="5">
        <f t="shared" si="8"/>
        <v>26.262808</v>
      </c>
      <c r="L52" s="5">
        <f>I52*F52/1000</f>
        <v>2.020216</v>
      </c>
      <c r="M52" s="5">
        <v>2020.2160000000001</v>
      </c>
      <c r="N52" s="5">
        <f t="shared" si="3"/>
        <v>26262.808000000001</v>
      </c>
      <c r="O52" s="5">
        <v>1800</v>
      </c>
      <c r="P52" s="5">
        <v>2100</v>
      </c>
      <c r="Q52" s="5">
        <f t="shared" si="4"/>
        <v>27300</v>
      </c>
      <c r="R52" s="4">
        <v>2232</v>
      </c>
      <c r="S52" s="4">
        <f t="shared" si="5"/>
        <v>29016</v>
      </c>
    </row>
    <row r="53" spans="1:19" ht="45.75" thickBot="1">
      <c r="A53" s="4">
        <v>40</v>
      </c>
      <c r="B53" s="44">
        <v>44</v>
      </c>
      <c r="C53" s="2" t="s">
        <v>39</v>
      </c>
      <c r="D53" s="12" t="s">
        <v>3</v>
      </c>
      <c r="E53" s="3" t="s">
        <v>69</v>
      </c>
      <c r="F53" s="21">
        <v>23.430000000000003</v>
      </c>
      <c r="G53" s="27">
        <v>96</v>
      </c>
      <c r="H53" s="28">
        <v>94</v>
      </c>
      <c r="I53" s="28">
        <v>17</v>
      </c>
      <c r="J53" s="5">
        <f t="shared" si="2"/>
        <v>2.6007300000000004</v>
      </c>
      <c r="K53" s="5">
        <f t="shared" si="8"/>
        <v>2.2024200000000005</v>
      </c>
      <c r="L53" s="5">
        <f>I53*F53/1000</f>
        <v>0.39831000000000005</v>
      </c>
      <c r="M53" s="5">
        <v>23.430000000000003</v>
      </c>
      <c r="N53" s="5">
        <f t="shared" si="3"/>
        <v>2249.2800000000002</v>
      </c>
      <c r="O53" s="5">
        <v>350</v>
      </c>
      <c r="P53" s="5">
        <v>18</v>
      </c>
      <c r="Q53" s="5">
        <f t="shared" si="4"/>
        <v>1728</v>
      </c>
      <c r="R53" s="4">
        <v>20</v>
      </c>
      <c r="S53" s="4">
        <f t="shared" si="5"/>
        <v>1920</v>
      </c>
    </row>
    <row r="54" spans="1:19" ht="39" customHeight="1" thickBot="1">
      <c r="A54" s="4"/>
      <c r="B54" s="44"/>
      <c r="C54" s="10" t="s">
        <v>40</v>
      </c>
      <c r="D54" s="17"/>
      <c r="E54" s="18"/>
      <c r="F54" s="20"/>
      <c r="G54" s="26"/>
      <c r="H54" s="28">
        <v>0</v>
      </c>
      <c r="I54" s="28">
        <v>0</v>
      </c>
      <c r="J54" s="5">
        <f t="shared" si="2"/>
        <v>0</v>
      </c>
      <c r="K54" s="5">
        <f t="shared" si="8"/>
        <v>0</v>
      </c>
      <c r="L54" s="5"/>
      <c r="M54" s="5"/>
      <c r="N54" s="5">
        <f t="shared" si="3"/>
        <v>0</v>
      </c>
      <c r="O54" s="5"/>
      <c r="P54" s="5"/>
      <c r="Q54" s="5">
        <f t="shared" si="4"/>
        <v>0</v>
      </c>
      <c r="R54" s="4"/>
      <c r="S54" s="4">
        <f t="shared" si="5"/>
        <v>0</v>
      </c>
    </row>
    <row r="55" spans="1:19" ht="45.75" thickBot="1">
      <c r="A55" s="4">
        <v>41</v>
      </c>
      <c r="B55" s="44">
        <v>45</v>
      </c>
      <c r="C55" s="2" t="s">
        <v>41</v>
      </c>
      <c r="D55" s="12" t="s">
        <v>2</v>
      </c>
      <c r="E55" s="3" t="s">
        <v>69</v>
      </c>
      <c r="F55" s="21">
        <v>4194.9160000000002</v>
      </c>
      <c r="G55" s="27">
        <v>30</v>
      </c>
      <c r="H55" s="28">
        <v>30</v>
      </c>
      <c r="I55" s="28">
        <v>5</v>
      </c>
      <c r="J55" s="5">
        <f t="shared" si="2"/>
        <v>146.82206000000002</v>
      </c>
      <c r="K55" s="5">
        <f t="shared" si="8"/>
        <v>125.84748</v>
      </c>
      <c r="L55" s="5">
        <f>I55*F55/1000</f>
        <v>20.974580000000003</v>
      </c>
      <c r="M55" s="5">
        <v>4194.9160000000002</v>
      </c>
      <c r="N55" s="5">
        <f t="shared" si="3"/>
        <v>125847.48000000001</v>
      </c>
      <c r="O55" s="5">
        <v>3000</v>
      </c>
      <c r="P55" s="5">
        <v>3000</v>
      </c>
      <c r="Q55" s="5">
        <f t="shared" si="4"/>
        <v>90000</v>
      </c>
      <c r="R55" s="4">
        <v>5428</v>
      </c>
      <c r="S55" s="4">
        <f t="shared" si="5"/>
        <v>162840</v>
      </c>
    </row>
    <row r="56" spans="1:19" ht="45.75" thickBot="1">
      <c r="A56" s="4">
        <v>42</v>
      </c>
      <c r="B56" s="44">
        <v>46</v>
      </c>
      <c r="C56" s="2" t="s">
        <v>42</v>
      </c>
      <c r="D56" s="12" t="s">
        <v>2</v>
      </c>
      <c r="E56" s="3" t="s">
        <v>69</v>
      </c>
      <c r="F56" s="21">
        <v>492.20600000000002</v>
      </c>
      <c r="G56" s="27">
        <v>48</v>
      </c>
      <c r="H56" s="28">
        <v>48</v>
      </c>
      <c r="I56" s="28">
        <v>0</v>
      </c>
      <c r="J56" s="5">
        <f t="shared" si="2"/>
        <v>23.625888</v>
      </c>
      <c r="K56" s="5">
        <f t="shared" si="8"/>
        <v>23.625888</v>
      </c>
      <c r="L56" s="5"/>
      <c r="M56" s="5">
        <v>492.20600000000002</v>
      </c>
      <c r="N56" s="5">
        <f t="shared" si="3"/>
        <v>23625.887999999999</v>
      </c>
      <c r="O56" s="5">
        <v>350</v>
      </c>
      <c r="P56" s="5">
        <v>600</v>
      </c>
      <c r="Q56" s="5">
        <f t="shared" si="4"/>
        <v>28800</v>
      </c>
      <c r="R56" s="4">
        <v>682</v>
      </c>
      <c r="S56" s="4">
        <f t="shared" si="5"/>
        <v>32736</v>
      </c>
    </row>
    <row r="57" spans="1:19" ht="45.75" thickBot="1">
      <c r="A57" s="4">
        <v>43</v>
      </c>
      <c r="B57" s="44">
        <v>47</v>
      </c>
      <c r="C57" s="2" t="s">
        <v>43</v>
      </c>
      <c r="D57" s="12" t="s">
        <v>2</v>
      </c>
      <c r="E57" s="3" t="s">
        <v>69</v>
      </c>
      <c r="F57" s="21">
        <v>78.308999999999997</v>
      </c>
      <c r="G57" s="27">
        <v>43</v>
      </c>
      <c r="H57" s="28">
        <v>43</v>
      </c>
      <c r="I57" s="28">
        <v>11</v>
      </c>
      <c r="J57" s="5">
        <f t="shared" si="2"/>
        <v>4.2286859999999997</v>
      </c>
      <c r="K57" s="5">
        <f t="shared" si="8"/>
        <v>3.3672869999999997</v>
      </c>
      <c r="L57" s="5">
        <f>I57*F57/1000</f>
        <v>0.86139900000000003</v>
      </c>
      <c r="M57" s="5">
        <v>78.308999999999997</v>
      </c>
      <c r="N57" s="5">
        <f t="shared" si="3"/>
        <v>3367.2869999999998</v>
      </c>
      <c r="O57" s="5">
        <v>80</v>
      </c>
      <c r="P57" s="5">
        <v>90</v>
      </c>
      <c r="Q57" s="5">
        <f t="shared" si="4"/>
        <v>3870</v>
      </c>
      <c r="R57" s="4">
        <v>151</v>
      </c>
      <c r="S57" s="4">
        <f t="shared" si="5"/>
        <v>6493</v>
      </c>
    </row>
    <row r="58" spans="1:19" ht="45.75" thickBot="1">
      <c r="A58" s="4">
        <v>44</v>
      </c>
      <c r="B58" s="44">
        <v>48</v>
      </c>
      <c r="C58" s="2" t="s">
        <v>44</v>
      </c>
      <c r="D58" s="12" t="s">
        <v>2</v>
      </c>
      <c r="E58" s="3" t="s">
        <v>69</v>
      </c>
      <c r="F58" s="21">
        <v>1116.412</v>
      </c>
      <c r="G58" s="27">
        <v>25</v>
      </c>
      <c r="H58" s="28">
        <v>25</v>
      </c>
      <c r="I58" s="28">
        <v>0</v>
      </c>
      <c r="J58" s="5">
        <f t="shared" si="2"/>
        <v>27.910299999999999</v>
      </c>
      <c r="K58" s="5">
        <f t="shared" si="8"/>
        <v>27.910299999999999</v>
      </c>
      <c r="L58" s="5"/>
      <c r="M58" s="5">
        <v>1116.412</v>
      </c>
      <c r="N58" s="5">
        <f t="shared" si="3"/>
        <v>27910.3</v>
      </c>
      <c r="O58" s="5">
        <v>1500</v>
      </c>
      <c r="P58" s="5">
        <v>1150</v>
      </c>
      <c r="Q58" s="5">
        <f t="shared" si="4"/>
        <v>28750</v>
      </c>
      <c r="R58" s="4">
        <v>2232</v>
      </c>
      <c r="S58" s="4">
        <f t="shared" si="5"/>
        <v>55800</v>
      </c>
    </row>
    <row r="59" spans="1:19" ht="45.75" thickBot="1">
      <c r="A59" s="4">
        <v>45</v>
      </c>
      <c r="B59" s="44">
        <v>49</v>
      </c>
      <c r="C59" s="2" t="s">
        <v>45</v>
      </c>
      <c r="D59" s="12" t="s">
        <v>2</v>
      </c>
      <c r="E59" s="3" t="s">
        <v>69</v>
      </c>
      <c r="F59" s="21">
        <v>1073.8970000000002</v>
      </c>
      <c r="G59" s="27">
        <v>24</v>
      </c>
      <c r="H59" s="28">
        <v>24</v>
      </c>
      <c r="I59" s="28">
        <v>0</v>
      </c>
      <c r="J59" s="5">
        <f t="shared" si="2"/>
        <v>25.773528000000006</v>
      </c>
      <c r="K59" s="5">
        <f t="shared" si="8"/>
        <v>25.773528000000006</v>
      </c>
      <c r="L59" s="5"/>
      <c r="M59" s="5">
        <v>1073.8970000000002</v>
      </c>
      <c r="N59" s="5">
        <f t="shared" si="3"/>
        <v>25773.528000000006</v>
      </c>
      <c r="O59" s="5">
        <v>1200</v>
      </c>
      <c r="P59" s="5">
        <v>1250</v>
      </c>
      <c r="Q59" s="5">
        <f t="shared" si="4"/>
        <v>30000</v>
      </c>
      <c r="R59" s="4">
        <v>1560</v>
      </c>
      <c r="S59" s="4">
        <f t="shared" si="5"/>
        <v>37440</v>
      </c>
    </row>
    <row r="60" spans="1:19" ht="23.25" thickBot="1">
      <c r="A60" s="4">
        <v>46</v>
      </c>
      <c r="B60" s="44">
        <v>50</v>
      </c>
      <c r="C60" s="6" t="s">
        <v>76</v>
      </c>
      <c r="D60" s="12" t="s">
        <v>2</v>
      </c>
      <c r="E60" s="3" t="s">
        <v>69</v>
      </c>
      <c r="F60" s="21">
        <v>7830.5040000000008</v>
      </c>
      <c r="G60" s="27">
        <v>9</v>
      </c>
      <c r="H60" s="28">
        <v>9</v>
      </c>
      <c r="I60" s="28">
        <v>0</v>
      </c>
      <c r="J60" s="5">
        <f t="shared" si="2"/>
        <v>70.474536000000001</v>
      </c>
      <c r="K60" s="5">
        <f t="shared" si="8"/>
        <v>70.474536000000001</v>
      </c>
      <c r="L60" s="5"/>
      <c r="M60" s="5">
        <v>7830.5040000000008</v>
      </c>
      <c r="N60" s="5">
        <f t="shared" si="3"/>
        <v>70474.536000000007</v>
      </c>
      <c r="O60" s="5">
        <v>8800</v>
      </c>
      <c r="P60" s="5">
        <v>9700</v>
      </c>
      <c r="Q60" s="5">
        <f t="shared" si="4"/>
        <v>87300</v>
      </c>
      <c r="R60" s="4">
        <v>8427</v>
      </c>
      <c r="S60" s="4">
        <f t="shared" si="5"/>
        <v>75843</v>
      </c>
    </row>
    <row r="61" spans="1:19" ht="36.75" customHeight="1" thickBot="1">
      <c r="A61" s="4"/>
      <c r="B61" s="44"/>
      <c r="C61" s="10" t="s">
        <v>148</v>
      </c>
      <c r="D61" s="17"/>
      <c r="E61" s="18"/>
      <c r="F61" s="20"/>
      <c r="G61" s="26"/>
      <c r="H61" s="28">
        <v>0</v>
      </c>
      <c r="I61" s="28">
        <v>0</v>
      </c>
      <c r="J61" s="5">
        <f t="shared" si="2"/>
        <v>0</v>
      </c>
      <c r="K61" s="5">
        <f t="shared" si="8"/>
        <v>0</v>
      </c>
      <c r="L61" s="5"/>
      <c r="M61" s="5"/>
      <c r="N61" s="5">
        <f t="shared" si="3"/>
        <v>0</v>
      </c>
      <c r="O61" s="5"/>
      <c r="P61" s="5"/>
      <c r="Q61" s="5">
        <f t="shared" si="4"/>
        <v>0</v>
      </c>
      <c r="R61" s="4"/>
      <c r="S61" s="4">
        <f t="shared" si="5"/>
        <v>0</v>
      </c>
    </row>
    <row r="62" spans="1:19" ht="23.25" thickBot="1">
      <c r="A62" s="4">
        <v>47</v>
      </c>
      <c r="B62" s="44">
        <v>46</v>
      </c>
      <c r="C62" s="6" t="s">
        <v>77</v>
      </c>
      <c r="D62" s="12" t="s">
        <v>2</v>
      </c>
      <c r="E62" s="3" t="s">
        <v>69</v>
      </c>
      <c r="F62" s="21">
        <v>25.212000000000003</v>
      </c>
      <c r="G62" s="27">
        <v>9</v>
      </c>
      <c r="H62" s="28">
        <v>9</v>
      </c>
      <c r="I62" s="28">
        <v>0</v>
      </c>
      <c r="J62" s="5">
        <f t="shared" si="2"/>
        <v>0.22690800000000003</v>
      </c>
      <c r="K62" s="5">
        <f t="shared" si="8"/>
        <v>0.22690800000000003</v>
      </c>
      <c r="L62" s="5"/>
      <c r="M62" s="5">
        <v>25.212000000000003</v>
      </c>
      <c r="N62" s="5">
        <f t="shared" si="3"/>
        <v>226.90800000000002</v>
      </c>
      <c r="O62" s="5">
        <v>40</v>
      </c>
      <c r="P62" s="5">
        <v>60</v>
      </c>
      <c r="Q62" s="5">
        <f t="shared" si="4"/>
        <v>540</v>
      </c>
      <c r="R62" s="4">
        <v>34</v>
      </c>
      <c r="S62" s="4">
        <f t="shared" si="5"/>
        <v>306</v>
      </c>
    </row>
    <row r="63" spans="1:19" ht="23.25" thickBot="1">
      <c r="A63" s="4">
        <v>48</v>
      </c>
      <c r="B63" s="44">
        <v>47</v>
      </c>
      <c r="C63" s="6" t="s">
        <v>78</v>
      </c>
      <c r="D63" s="12" t="s">
        <v>2</v>
      </c>
      <c r="E63" s="3" t="s">
        <v>69</v>
      </c>
      <c r="F63" s="21">
        <v>63.338000000000001</v>
      </c>
      <c r="G63" s="27">
        <v>9</v>
      </c>
      <c r="H63" s="28">
        <v>9</v>
      </c>
      <c r="I63" s="28">
        <v>0</v>
      </c>
      <c r="J63" s="5">
        <f t="shared" si="2"/>
        <v>0.57004200000000005</v>
      </c>
      <c r="K63" s="5">
        <f t="shared" si="8"/>
        <v>0.57004200000000005</v>
      </c>
      <c r="L63" s="5"/>
      <c r="M63" s="5">
        <v>63.338000000000001</v>
      </c>
      <c r="N63" s="5">
        <f t="shared" si="3"/>
        <v>570.04200000000003</v>
      </c>
      <c r="O63" s="5">
        <v>90</v>
      </c>
      <c r="P63" s="5">
        <v>105</v>
      </c>
      <c r="Q63" s="5">
        <f t="shared" si="4"/>
        <v>945</v>
      </c>
      <c r="R63" s="4">
        <v>92</v>
      </c>
      <c r="S63" s="4">
        <f t="shared" si="5"/>
        <v>828</v>
      </c>
    </row>
    <row r="64" spans="1:19" ht="23.25" thickBot="1">
      <c r="A64" s="4">
        <v>49</v>
      </c>
      <c r="B64" s="44">
        <v>48</v>
      </c>
      <c r="C64" s="6" t="s">
        <v>79</v>
      </c>
      <c r="D64" s="12" t="s">
        <v>2</v>
      </c>
      <c r="E64" s="3" t="s">
        <v>69</v>
      </c>
      <c r="F64" s="21">
        <v>77.682000000000016</v>
      </c>
      <c r="G64" s="27">
        <v>12</v>
      </c>
      <c r="H64" s="28">
        <v>12</v>
      </c>
      <c r="I64" s="28">
        <v>0</v>
      </c>
      <c r="J64" s="5">
        <f t="shared" si="2"/>
        <v>0.93218400000000023</v>
      </c>
      <c r="K64" s="5">
        <f t="shared" si="8"/>
        <v>0.93218400000000023</v>
      </c>
      <c r="L64" s="5"/>
      <c r="M64" s="5">
        <v>77.682000000000016</v>
      </c>
      <c r="N64" s="5">
        <f t="shared" si="3"/>
        <v>932.1840000000002</v>
      </c>
      <c r="O64" s="5">
        <v>90</v>
      </c>
      <c r="P64" s="5">
        <v>120</v>
      </c>
      <c r="Q64" s="5">
        <f t="shared" si="4"/>
        <v>1440</v>
      </c>
      <c r="R64" s="4">
        <v>151</v>
      </c>
      <c r="S64" s="4">
        <f t="shared" si="5"/>
        <v>1812</v>
      </c>
    </row>
    <row r="65" spans="1:19" ht="23.25" thickBot="1">
      <c r="A65" s="4">
        <v>50</v>
      </c>
      <c r="B65" s="44">
        <v>49</v>
      </c>
      <c r="C65" s="6" t="s">
        <v>80</v>
      </c>
      <c r="D65" s="12" t="s">
        <v>2</v>
      </c>
      <c r="E65" s="3" t="s">
        <v>69</v>
      </c>
      <c r="F65" s="21">
        <v>2.1779999999999999</v>
      </c>
      <c r="G65" s="27">
        <v>9</v>
      </c>
      <c r="H65" s="28">
        <v>9</v>
      </c>
      <c r="I65" s="28">
        <v>0</v>
      </c>
      <c r="J65" s="5">
        <f t="shared" si="2"/>
        <v>1.9602000000000001E-2</v>
      </c>
      <c r="K65" s="5">
        <f t="shared" si="8"/>
        <v>1.9602000000000001E-2</v>
      </c>
      <c r="L65" s="5"/>
      <c r="M65" s="5">
        <v>2.1779999999999999</v>
      </c>
      <c r="N65" s="5">
        <f t="shared" si="3"/>
        <v>19.602</v>
      </c>
      <c r="O65" s="5">
        <v>20</v>
      </c>
      <c r="P65" s="5">
        <v>20</v>
      </c>
      <c r="Q65" s="5">
        <f t="shared" si="4"/>
        <v>180</v>
      </c>
      <c r="R65" s="4">
        <v>26</v>
      </c>
      <c r="S65" s="4">
        <f t="shared" si="5"/>
        <v>234</v>
      </c>
    </row>
    <row r="66" spans="1:19" ht="23.25" thickBot="1">
      <c r="A66" s="4">
        <v>51</v>
      </c>
      <c r="B66" s="44">
        <v>50</v>
      </c>
      <c r="C66" s="6" t="s">
        <v>81</v>
      </c>
      <c r="D66" s="12" t="s">
        <v>2</v>
      </c>
      <c r="E66" s="3" t="s">
        <v>69</v>
      </c>
      <c r="F66" s="21">
        <v>1.5289999999999999</v>
      </c>
      <c r="G66" s="27">
        <v>9</v>
      </c>
      <c r="H66" s="28">
        <v>9</v>
      </c>
      <c r="I66" s="28">
        <v>0</v>
      </c>
      <c r="J66" s="5">
        <f t="shared" si="2"/>
        <v>1.3760999999999999E-2</v>
      </c>
      <c r="K66" s="5">
        <f t="shared" si="8"/>
        <v>1.3760999999999999E-2</v>
      </c>
      <c r="L66" s="5"/>
      <c r="M66" s="5">
        <v>1.5289999999999999</v>
      </c>
      <c r="N66" s="5">
        <f t="shared" si="3"/>
        <v>13.760999999999999</v>
      </c>
      <c r="O66" s="5">
        <v>20</v>
      </c>
      <c r="P66" s="5">
        <v>20</v>
      </c>
      <c r="Q66" s="5">
        <f t="shared" si="4"/>
        <v>180</v>
      </c>
      <c r="R66" s="4">
        <v>27</v>
      </c>
      <c r="S66" s="4">
        <f t="shared" si="5"/>
        <v>243</v>
      </c>
    </row>
    <row r="67" spans="1:19" ht="23.25" thickBot="1">
      <c r="A67" s="4">
        <v>52</v>
      </c>
      <c r="B67" s="44">
        <v>51</v>
      </c>
      <c r="C67" s="6" t="s">
        <v>82</v>
      </c>
      <c r="D67" s="12" t="s">
        <v>2</v>
      </c>
      <c r="E67" s="3" t="s">
        <v>69</v>
      </c>
      <c r="F67" s="21">
        <v>6.0830000000000011</v>
      </c>
      <c r="G67" s="27">
        <v>9</v>
      </c>
      <c r="H67" s="28">
        <v>9</v>
      </c>
      <c r="I67" s="28">
        <v>0</v>
      </c>
      <c r="J67" s="5">
        <f t="shared" si="2"/>
        <v>5.4747000000000004E-2</v>
      </c>
      <c r="K67" s="5">
        <f t="shared" si="8"/>
        <v>5.4747000000000004E-2</v>
      </c>
      <c r="L67" s="5"/>
      <c r="M67" s="5">
        <v>6.0830000000000011</v>
      </c>
      <c r="N67" s="5">
        <f t="shared" si="3"/>
        <v>54.747000000000007</v>
      </c>
      <c r="O67" s="5">
        <v>40</v>
      </c>
      <c r="P67" s="5">
        <v>45</v>
      </c>
      <c r="Q67" s="5">
        <f t="shared" si="4"/>
        <v>405</v>
      </c>
      <c r="R67" s="4">
        <v>30</v>
      </c>
      <c r="S67" s="4">
        <f t="shared" si="5"/>
        <v>270</v>
      </c>
    </row>
    <row r="68" spans="1:19" ht="23.25" thickBot="1">
      <c r="A68" s="4">
        <v>53</v>
      </c>
      <c r="B68" s="44">
        <v>52</v>
      </c>
      <c r="C68" s="6" t="s">
        <v>83</v>
      </c>
      <c r="D68" s="12" t="s">
        <v>2</v>
      </c>
      <c r="E68" s="3" t="s">
        <v>69</v>
      </c>
      <c r="F68" s="21">
        <v>400.81800000000004</v>
      </c>
      <c r="G68" s="27">
        <v>15</v>
      </c>
      <c r="H68" s="28">
        <v>15</v>
      </c>
      <c r="I68" s="28">
        <v>0</v>
      </c>
      <c r="J68" s="5">
        <f t="shared" si="2"/>
        <v>6.01227</v>
      </c>
      <c r="K68" s="5">
        <f t="shared" si="8"/>
        <v>6.01227</v>
      </c>
      <c r="L68" s="5"/>
      <c r="M68" s="5">
        <v>400.81800000000004</v>
      </c>
      <c r="N68" s="5">
        <f t="shared" si="3"/>
        <v>6012.27</v>
      </c>
      <c r="O68" s="5">
        <v>450</v>
      </c>
      <c r="P68" s="5">
        <v>1000</v>
      </c>
      <c r="Q68" s="5">
        <f t="shared" si="4"/>
        <v>15000</v>
      </c>
      <c r="R68" s="4">
        <v>330</v>
      </c>
      <c r="S68" s="4">
        <f t="shared" si="5"/>
        <v>4950</v>
      </c>
    </row>
    <row r="69" spans="1:19" ht="23.25" thickBot="1">
      <c r="A69" s="4">
        <v>54</v>
      </c>
      <c r="B69" s="44">
        <v>53</v>
      </c>
      <c r="C69" s="6" t="s">
        <v>84</v>
      </c>
      <c r="D69" s="12" t="s">
        <v>2</v>
      </c>
      <c r="E69" s="3" t="s">
        <v>69</v>
      </c>
      <c r="F69" s="21">
        <v>401.84100000000001</v>
      </c>
      <c r="G69" s="27">
        <v>13</v>
      </c>
      <c r="H69" s="28">
        <v>13</v>
      </c>
      <c r="I69" s="28">
        <v>0</v>
      </c>
      <c r="J69" s="5">
        <f t="shared" si="2"/>
        <v>5.2239329999999997</v>
      </c>
      <c r="K69" s="5">
        <f t="shared" si="8"/>
        <v>5.2239329999999997</v>
      </c>
      <c r="L69" s="5"/>
      <c r="M69" s="5">
        <v>401.84100000000001</v>
      </c>
      <c r="N69" s="5">
        <f t="shared" si="3"/>
        <v>5223.933</v>
      </c>
      <c r="O69" s="5">
        <v>450</v>
      </c>
      <c r="P69" s="5">
        <v>1000</v>
      </c>
      <c r="Q69" s="5">
        <f t="shared" si="4"/>
        <v>13000</v>
      </c>
      <c r="R69" s="4">
        <v>330</v>
      </c>
      <c r="S69" s="4">
        <f t="shared" si="5"/>
        <v>4290</v>
      </c>
    </row>
    <row r="70" spans="1:19" ht="23.25" thickBot="1">
      <c r="A70" s="4">
        <v>55</v>
      </c>
      <c r="B70" s="44">
        <v>54</v>
      </c>
      <c r="C70" s="6" t="s">
        <v>85</v>
      </c>
      <c r="D70" s="12" t="s">
        <v>2</v>
      </c>
      <c r="E70" s="3" t="s">
        <v>69</v>
      </c>
      <c r="F70" s="21">
        <v>55.616000000000007</v>
      </c>
      <c r="G70" s="27">
        <v>9</v>
      </c>
      <c r="H70" s="28">
        <v>9</v>
      </c>
      <c r="I70" s="28">
        <v>0</v>
      </c>
      <c r="J70" s="5">
        <f t="shared" si="2"/>
        <v>0.50054399999999999</v>
      </c>
      <c r="K70" s="5">
        <f t="shared" si="8"/>
        <v>0.50054399999999999</v>
      </c>
      <c r="L70" s="5"/>
      <c r="M70" s="5">
        <v>55.616000000000007</v>
      </c>
      <c r="N70" s="5">
        <f t="shared" si="3"/>
        <v>500.54400000000004</v>
      </c>
      <c r="O70" s="5">
        <v>40</v>
      </c>
      <c r="P70" s="5">
        <v>60</v>
      </c>
      <c r="Q70" s="5">
        <f t="shared" si="4"/>
        <v>540</v>
      </c>
      <c r="R70" s="4">
        <v>568</v>
      </c>
      <c r="S70" s="4">
        <f t="shared" si="5"/>
        <v>5112</v>
      </c>
    </row>
    <row r="71" spans="1:19" ht="23.25" thickBot="1">
      <c r="A71" s="4">
        <v>56</v>
      </c>
      <c r="B71" s="44">
        <v>55</v>
      </c>
      <c r="C71" s="6" t="s">
        <v>86</v>
      </c>
      <c r="D71" s="12" t="s">
        <v>2</v>
      </c>
      <c r="E71" s="3" t="s">
        <v>69</v>
      </c>
      <c r="F71" s="21">
        <v>1222.2430000000002</v>
      </c>
      <c r="G71" s="27">
        <v>8</v>
      </c>
      <c r="H71" s="28">
        <v>8</v>
      </c>
      <c r="I71" s="28">
        <v>0</v>
      </c>
      <c r="J71" s="5">
        <f t="shared" ref="J71:J128" si="9">K71+L71</f>
        <v>9.7779440000000015</v>
      </c>
      <c r="K71" s="5">
        <f t="shared" ref="K71:K102" si="10">H71*F71/1000</f>
        <v>9.7779440000000015</v>
      </c>
      <c r="L71" s="5"/>
      <c r="M71" s="5">
        <v>1222.2430000000002</v>
      </c>
      <c r="N71" s="5">
        <f t="shared" si="3"/>
        <v>9777.9440000000013</v>
      </c>
      <c r="O71" s="5">
        <v>1550</v>
      </c>
      <c r="P71" s="5">
        <v>3000</v>
      </c>
      <c r="Q71" s="5">
        <f t="shared" si="4"/>
        <v>24000</v>
      </c>
      <c r="R71" s="4">
        <v>1845</v>
      </c>
      <c r="S71" s="4">
        <f t="shared" si="5"/>
        <v>14760</v>
      </c>
    </row>
    <row r="72" spans="1:19" ht="23.25" thickBot="1">
      <c r="A72" s="4">
        <v>57</v>
      </c>
      <c r="B72" s="44">
        <v>56</v>
      </c>
      <c r="C72" s="6" t="s">
        <v>87</v>
      </c>
      <c r="D72" s="12" t="s">
        <v>2</v>
      </c>
      <c r="E72" s="3" t="s">
        <v>69</v>
      </c>
      <c r="F72" s="21">
        <v>31.757000000000005</v>
      </c>
      <c r="G72" s="27">
        <v>9</v>
      </c>
      <c r="H72" s="28">
        <v>9</v>
      </c>
      <c r="I72" s="28">
        <v>0</v>
      </c>
      <c r="J72" s="5">
        <f t="shared" si="9"/>
        <v>0.28581300000000004</v>
      </c>
      <c r="K72" s="5">
        <f t="shared" si="10"/>
        <v>0.28581300000000004</v>
      </c>
      <c r="L72" s="5"/>
      <c r="M72" s="5">
        <v>31.757000000000005</v>
      </c>
      <c r="N72" s="5">
        <f t="shared" si="3"/>
        <v>285.81300000000005</v>
      </c>
      <c r="O72" s="5">
        <v>40</v>
      </c>
      <c r="P72" s="5">
        <v>50</v>
      </c>
      <c r="Q72" s="5">
        <f t="shared" si="4"/>
        <v>450</v>
      </c>
      <c r="R72" s="4">
        <v>24</v>
      </c>
      <c r="S72" s="4">
        <f t="shared" si="5"/>
        <v>216</v>
      </c>
    </row>
    <row r="73" spans="1:19" ht="23.25" thickBot="1">
      <c r="A73" s="4">
        <v>58</v>
      </c>
      <c r="B73" s="44">
        <v>57</v>
      </c>
      <c r="C73" s="6" t="s">
        <v>88</v>
      </c>
      <c r="D73" s="12" t="s">
        <v>2</v>
      </c>
      <c r="E73" s="3" t="s">
        <v>69</v>
      </c>
      <c r="F73" s="21">
        <v>52.844000000000001</v>
      </c>
      <c r="G73" s="27">
        <v>9</v>
      </c>
      <c r="H73" s="28">
        <v>9</v>
      </c>
      <c r="I73" s="28">
        <v>0</v>
      </c>
      <c r="J73" s="5">
        <f t="shared" si="9"/>
        <v>0.47559600000000002</v>
      </c>
      <c r="K73" s="5">
        <f t="shared" si="10"/>
        <v>0.47559600000000002</v>
      </c>
      <c r="L73" s="5"/>
      <c r="M73" s="5">
        <v>52.844000000000001</v>
      </c>
      <c r="N73" s="5">
        <f t="shared" si="3"/>
        <v>475.596</v>
      </c>
      <c r="O73" s="5">
        <v>40</v>
      </c>
      <c r="P73" s="5">
        <v>55</v>
      </c>
      <c r="Q73" s="5">
        <f t="shared" si="4"/>
        <v>495</v>
      </c>
      <c r="R73" s="4">
        <v>25</v>
      </c>
      <c r="S73" s="4">
        <f t="shared" si="5"/>
        <v>225</v>
      </c>
    </row>
    <row r="74" spans="1:19" ht="23.25" thickBot="1">
      <c r="A74" s="4">
        <v>59</v>
      </c>
      <c r="B74" s="44">
        <v>58</v>
      </c>
      <c r="C74" s="6" t="s">
        <v>89</v>
      </c>
      <c r="D74" s="12" t="s">
        <v>2</v>
      </c>
      <c r="E74" s="3" t="s">
        <v>69</v>
      </c>
      <c r="F74" s="21">
        <v>10.692000000000002</v>
      </c>
      <c r="G74" s="27">
        <v>9</v>
      </c>
      <c r="H74" s="28">
        <v>9</v>
      </c>
      <c r="I74" s="28">
        <v>0</v>
      </c>
      <c r="J74" s="5">
        <f t="shared" si="9"/>
        <v>9.6228000000000022E-2</v>
      </c>
      <c r="K74" s="5">
        <f t="shared" si="10"/>
        <v>9.6228000000000022E-2</v>
      </c>
      <c r="L74" s="5"/>
      <c r="M74" s="5">
        <v>10.692000000000002</v>
      </c>
      <c r="N74" s="5">
        <f t="shared" si="3"/>
        <v>96.228000000000023</v>
      </c>
      <c r="O74" s="5">
        <v>20</v>
      </c>
      <c r="P74" s="5">
        <v>25</v>
      </c>
      <c r="Q74" s="5">
        <f t="shared" si="4"/>
        <v>225</v>
      </c>
      <c r="R74" s="4">
        <v>31</v>
      </c>
      <c r="S74" s="4">
        <f t="shared" si="5"/>
        <v>279</v>
      </c>
    </row>
    <row r="75" spans="1:19" ht="23.25" thickBot="1">
      <c r="A75" s="4">
        <v>60</v>
      </c>
      <c r="B75" s="44">
        <v>59</v>
      </c>
      <c r="C75" s="6" t="s">
        <v>90</v>
      </c>
      <c r="D75" s="12" t="s">
        <v>2</v>
      </c>
      <c r="E75" s="3" t="s">
        <v>69</v>
      </c>
      <c r="F75" s="21">
        <v>22.363</v>
      </c>
      <c r="G75" s="27">
        <v>9</v>
      </c>
      <c r="H75" s="28">
        <v>9</v>
      </c>
      <c r="I75" s="28">
        <v>0</v>
      </c>
      <c r="J75" s="5">
        <f t="shared" si="9"/>
        <v>0.201267</v>
      </c>
      <c r="K75" s="5">
        <f t="shared" si="10"/>
        <v>0.201267</v>
      </c>
      <c r="L75" s="5"/>
      <c r="M75" s="5">
        <v>22.363</v>
      </c>
      <c r="N75" s="5">
        <f t="shared" si="3"/>
        <v>201.267</v>
      </c>
      <c r="O75" s="5">
        <v>35</v>
      </c>
      <c r="P75" s="5">
        <v>55</v>
      </c>
      <c r="Q75" s="5">
        <f t="shared" si="4"/>
        <v>495</v>
      </c>
      <c r="R75" s="4">
        <v>33</v>
      </c>
      <c r="S75" s="4">
        <f t="shared" si="5"/>
        <v>297</v>
      </c>
    </row>
    <row r="76" spans="1:19" ht="23.25" thickBot="1">
      <c r="A76" s="4">
        <v>61</v>
      </c>
      <c r="B76" s="44">
        <v>60</v>
      </c>
      <c r="C76" s="6" t="s">
        <v>91</v>
      </c>
      <c r="D76" s="12" t="s">
        <v>2</v>
      </c>
      <c r="E76" s="3" t="s">
        <v>69</v>
      </c>
      <c r="F76" s="21">
        <v>49.225000000000001</v>
      </c>
      <c r="G76" s="27">
        <v>9</v>
      </c>
      <c r="H76" s="28">
        <v>9</v>
      </c>
      <c r="I76" s="28">
        <v>0</v>
      </c>
      <c r="J76" s="5">
        <f t="shared" si="9"/>
        <v>0.44302500000000006</v>
      </c>
      <c r="K76" s="5">
        <f t="shared" si="10"/>
        <v>0.44302500000000006</v>
      </c>
      <c r="L76" s="5"/>
      <c r="M76" s="5">
        <v>49.225000000000001</v>
      </c>
      <c r="N76" s="5">
        <f t="shared" ref="N76:N130" si="11">G76*M76</f>
        <v>443.02500000000003</v>
      </c>
      <c r="O76" s="5">
        <v>45</v>
      </c>
      <c r="P76" s="5">
        <v>70</v>
      </c>
      <c r="Q76" s="5">
        <f t="shared" ref="Q76:Q130" si="12">G76*P76</f>
        <v>630</v>
      </c>
      <c r="R76" s="4">
        <v>32</v>
      </c>
      <c r="S76" s="4">
        <f t="shared" ref="S76:S130" si="13">G76*R76</f>
        <v>288</v>
      </c>
    </row>
    <row r="77" spans="1:19" ht="23.25" thickBot="1">
      <c r="A77" s="4">
        <v>62</v>
      </c>
      <c r="B77" s="44">
        <v>61</v>
      </c>
      <c r="C77" s="6" t="s">
        <v>92</v>
      </c>
      <c r="D77" s="12" t="s">
        <v>2</v>
      </c>
      <c r="E77" s="3" t="s">
        <v>69</v>
      </c>
      <c r="F77" s="21">
        <v>118.86600000000001</v>
      </c>
      <c r="G77" s="27">
        <v>9</v>
      </c>
      <c r="H77" s="28">
        <v>9</v>
      </c>
      <c r="I77" s="28">
        <v>0</v>
      </c>
      <c r="J77" s="5">
        <f t="shared" si="9"/>
        <v>1.0697940000000001</v>
      </c>
      <c r="K77" s="5">
        <f t="shared" si="10"/>
        <v>1.0697940000000001</v>
      </c>
      <c r="L77" s="5"/>
      <c r="M77" s="5">
        <v>118.86600000000001</v>
      </c>
      <c r="N77" s="5">
        <f t="shared" si="11"/>
        <v>1069.7940000000001</v>
      </c>
      <c r="O77" s="5">
        <v>120</v>
      </c>
      <c r="P77" s="5">
        <v>200</v>
      </c>
      <c r="Q77" s="5">
        <f t="shared" si="12"/>
        <v>1800</v>
      </c>
      <c r="R77" s="4">
        <v>189</v>
      </c>
      <c r="S77" s="4">
        <f t="shared" si="13"/>
        <v>1701</v>
      </c>
    </row>
    <row r="78" spans="1:19" ht="23.25" thickBot="1">
      <c r="A78" s="4">
        <v>63</v>
      </c>
      <c r="B78" s="44">
        <v>62</v>
      </c>
      <c r="C78" s="6" t="s">
        <v>93</v>
      </c>
      <c r="D78" s="12" t="s">
        <v>2</v>
      </c>
      <c r="E78" s="3" t="s">
        <v>69</v>
      </c>
      <c r="F78" s="21">
        <v>13.640000000000002</v>
      </c>
      <c r="G78" s="27">
        <v>9</v>
      </c>
      <c r="H78" s="28">
        <v>9</v>
      </c>
      <c r="I78" s="28">
        <v>0</v>
      </c>
      <c r="J78" s="5">
        <f t="shared" si="9"/>
        <v>0.12276000000000002</v>
      </c>
      <c r="K78" s="5">
        <f t="shared" si="10"/>
        <v>0.12276000000000002</v>
      </c>
      <c r="L78" s="5"/>
      <c r="M78" s="5">
        <v>13.640000000000002</v>
      </c>
      <c r="N78" s="5">
        <f t="shared" si="11"/>
        <v>122.76000000000002</v>
      </c>
      <c r="O78" s="5">
        <v>40</v>
      </c>
      <c r="P78" s="5">
        <v>15</v>
      </c>
      <c r="Q78" s="5">
        <f t="shared" si="12"/>
        <v>135</v>
      </c>
      <c r="R78" s="4">
        <v>35</v>
      </c>
      <c r="S78" s="4">
        <f t="shared" si="13"/>
        <v>315</v>
      </c>
    </row>
    <row r="79" spans="1:19" ht="23.25" thickBot="1">
      <c r="A79" s="4">
        <v>64</v>
      </c>
      <c r="B79" s="44">
        <v>63</v>
      </c>
      <c r="C79" s="6" t="s">
        <v>94</v>
      </c>
      <c r="D79" s="12" t="s">
        <v>2</v>
      </c>
      <c r="E79" s="3" t="s">
        <v>69</v>
      </c>
      <c r="F79" s="21">
        <v>40.282000000000004</v>
      </c>
      <c r="G79" s="27">
        <v>9</v>
      </c>
      <c r="H79" s="28">
        <v>9</v>
      </c>
      <c r="I79" s="28">
        <v>0</v>
      </c>
      <c r="J79" s="5">
        <f t="shared" si="9"/>
        <v>0.36253800000000003</v>
      </c>
      <c r="K79" s="5">
        <f t="shared" si="10"/>
        <v>0.36253800000000003</v>
      </c>
      <c r="L79" s="5"/>
      <c r="M79" s="5">
        <v>40.282000000000004</v>
      </c>
      <c r="N79" s="5">
        <f t="shared" si="11"/>
        <v>362.53800000000001</v>
      </c>
      <c r="O79" s="5">
        <v>50</v>
      </c>
      <c r="P79" s="5">
        <v>120</v>
      </c>
      <c r="Q79" s="5">
        <f t="shared" si="12"/>
        <v>1080</v>
      </c>
      <c r="R79" s="4">
        <v>62</v>
      </c>
      <c r="S79" s="4">
        <f t="shared" si="13"/>
        <v>558</v>
      </c>
    </row>
    <row r="80" spans="1:19" ht="45.75" thickBot="1">
      <c r="A80" s="4">
        <v>65</v>
      </c>
      <c r="B80" s="44">
        <v>64</v>
      </c>
      <c r="C80" s="2" t="s">
        <v>46</v>
      </c>
      <c r="D80" s="12" t="s">
        <v>2</v>
      </c>
      <c r="E80" s="3" t="s">
        <v>69</v>
      </c>
      <c r="F80" s="21">
        <v>848.37500000000011</v>
      </c>
      <c r="G80" s="27">
        <v>15</v>
      </c>
      <c r="H80" s="28">
        <v>20</v>
      </c>
      <c r="I80" s="28">
        <v>3</v>
      </c>
      <c r="J80" s="5">
        <f t="shared" si="9"/>
        <v>19.512625000000007</v>
      </c>
      <c r="K80" s="5">
        <f t="shared" si="10"/>
        <v>16.967500000000005</v>
      </c>
      <c r="L80" s="5">
        <f>I80*F80/1000</f>
        <v>2.5451250000000005</v>
      </c>
      <c r="M80" s="5">
        <v>848.37500000000011</v>
      </c>
      <c r="N80" s="5">
        <f t="shared" si="11"/>
        <v>12725.625000000002</v>
      </c>
      <c r="O80" s="5">
        <v>1250</v>
      </c>
      <c r="P80" s="5">
        <v>1500</v>
      </c>
      <c r="Q80" s="5">
        <f t="shared" si="12"/>
        <v>22500</v>
      </c>
      <c r="R80" s="4">
        <v>881</v>
      </c>
      <c r="S80" s="4">
        <f t="shared" si="13"/>
        <v>13215</v>
      </c>
    </row>
    <row r="81" spans="1:20" ht="45.75" thickBot="1">
      <c r="A81" s="4">
        <v>66</v>
      </c>
      <c r="B81" s="44">
        <v>65</v>
      </c>
      <c r="C81" s="2" t="s">
        <v>47</v>
      </c>
      <c r="D81" s="12" t="s">
        <v>2</v>
      </c>
      <c r="E81" s="3" t="s">
        <v>69</v>
      </c>
      <c r="F81" s="21">
        <v>1252.3280000000002</v>
      </c>
      <c r="G81" s="27">
        <v>4</v>
      </c>
      <c r="H81" s="28">
        <v>4</v>
      </c>
      <c r="I81" s="28">
        <v>4</v>
      </c>
      <c r="J81" s="5">
        <f t="shared" si="9"/>
        <v>10.018624000000001</v>
      </c>
      <c r="K81" s="5">
        <f t="shared" si="10"/>
        <v>5.0093120000000004</v>
      </c>
      <c r="L81" s="5">
        <f>I81*F81/1000</f>
        <v>5.0093120000000004</v>
      </c>
      <c r="M81" s="5">
        <v>1252.3280000000002</v>
      </c>
      <c r="N81" s="5">
        <f t="shared" si="11"/>
        <v>5009.3120000000008</v>
      </c>
      <c r="O81" s="5">
        <v>1300</v>
      </c>
      <c r="P81" s="5">
        <v>1500</v>
      </c>
      <c r="Q81" s="5">
        <f t="shared" si="12"/>
        <v>6000</v>
      </c>
      <c r="R81" s="4">
        <v>1612</v>
      </c>
      <c r="S81" s="4">
        <f t="shared" si="13"/>
        <v>6448</v>
      </c>
    </row>
    <row r="82" spans="1:20" ht="30.75" customHeight="1" thickBot="1">
      <c r="A82" s="4"/>
      <c r="B82" s="44"/>
      <c r="C82" s="10" t="s">
        <v>48</v>
      </c>
      <c r="D82" s="17"/>
      <c r="E82" s="18"/>
      <c r="F82" s="20"/>
      <c r="G82" s="26"/>
      <c r="H82" s="28">
        <v>0</v>
      </c>
      <c r="I82" s="28">
        <v>0</v>
      </c>
      <c r="J82" s="5">
        <f t="shared" si="9"/>
        <v>0</v>
      </c>
      <c r="K82" s="5">
        <f t="shared" si="10"/>
        <v>0</v>
      </c>
      <c r="L82" s="5"/>
      <c r="M82" s="5"/>
      <c r="N82" s="5">
        <f t="shared" si="11"/>
        <v>0</v>
      </c>
      <c r="O82" s="5"/>
      <c r="P82" s="5"/>
      <c r="Q82" s="5">
        <f t="shared" si="12"/>
        <v>0</v>
      </c>
      <c r="R82" s="4"/>
      <c r="S82" s="4">
        <f t="shared" si="13"/>
        <v>0</v>
      </c>
    </row>
    <row r="83" spans="1:20" ht="23.25" thickBot="1">
      <c r="A83" s="4">
        <v>67</v>
      </c>
      <c r="B83" s="44">
        <v>66</v>
      </c>
      <c r="C83" s="2" t="s">
        <v>49</v>
      </c>
      <c r="D83" s="12" t="s">
        <v>2</v>
      </c>
      <c r="E83" s="3" t="s">
        <v>69</v>
      </c>
      <c r="F83" s="21">
        <v>55037.290000000008</v>
      </c>
      <c r="G83" s="27">
        <v>8</v>
      </c>
      <c r="H83" s="28">
        <v>9</v>
      </c>
      <c r="I83" s="28">
        <v>0</v>
      </c>
      <c r="J83" s="5">
        <f t="shared" si="9"/>
        <v>495.33561000000009</v>
      </c>
      <c r="K83" s="5">
        <f t="shared" si="10"/>
        <v>495.33561000000009</v>
      </c>
      <c r="L83" s="5"/>
      <c r="M83" s="5">
        <v>55037.290000000008</v>
      </c>
      <c r="N83" s="5">
        <f t="shared" si="11"/>
        <v>440298.32000000007</v>
      </c>
      <c r="O83" s="5">
        <v>60000</v>
      </c>
      <c r="P83" s="5">
        <v>52000</v>
      </c>
      <c r="Q83" s="5">
        <f t="shared" si="12"/>
        <v>416000</v>
      </c>
      <c r="R83" s="4">
        <v>55355</v>
      </c>
      <c r="S83" s="4">
        <f t="shared" si="13"/>
        <v>442840</v>
      </c>
      <c r="T83" s="15">
        <v>1</v>
      </c>
    </row>
    <row r="84" spans="1:20" ht="33" customHeight="1" thickBot="1">
      <c r="A84" s="4"/>
      <c r="B84" s="44"/>
      <c r="C84" s="10" t="s">
        <v>50</v>
      </c>
      <c r="D84" s="17"/>
      <c r="E84" s="18"/>
      <c r="F84" s="20"/>
      <c r="G84" s="26"/>
      <c r="H84" s="28">
        <v>0</v>
      </c>
      <c r="I84" s="28">
        <v>0</v>
      </c>
      <c r="J84" s="5">
        <f t="shared" si="9"/>
        <v>0</v>
      </c>
      <c r="K84" s="5">
        <f t="shared" si="10"/>
        <v>0</v>
      </c>
      <c r="L84" s="5"/>
      <c r="M84" s="5"/>
      <c r="N84" s="5">
        <f t="shared" si="11"/>
        <v>0</v>
      </c>
      <c r="O84" s="5"/>
      <c r="P84" s="5"/>
      <c r="Q84" s="5">
        <f t="shared" si="12"/>
        <v>0</v>
      </c>
      <c r="R84" s="4"/>
      <c r="S84" s="4">
        <f t="shared" si="13"/>
        <v>0</v>
      </c>
    </row>
    <row r="85" spans="1:20" ht="23.25" thickBot="1">
      <c r="A85" s="4">
        <v>68</v>
      </c>
      <c r="B85" s="44">
        <v>67</v>
      </c>
      <c r="C85" s="2" t="s">
        <v>51</v>
      </c>
      <c r="D85" s="12" t="s">
        <v>2</v>
      </c>
      <c r="E85" s="3" t="s">
        <v>69</v>
      </c>
      <c r="F85" s="21">
        <v>6259.6160000000009</v>
      </c>
      <c r="G85" s="27">
        <v>4</v>
      </c>
      <c r="H85" s="28">
        <v>4</v>
      </c>
      <c r="I85" s="28">
        <v>1</v>
      </c>
      <c r="J85" s="5">
        <f t="shared" si="9"/>
        <v>31.298080000000006</v>
      </c>
      <c r="K85" s="5">
        <f t="shared" si="10"/>
        <v>25.038464000000005</v>
      </c>
      <c r="L85" s="5">
        <f>I85*F85/1000</f>
        <v>6.2596160000000012</v>
      </c>
      <c r="M85" s="5">
        <v>6259.6160000000009</v>
      </c>
      <c r="N85" s="5">
        <f t="shared" si="11"/>
        <v>25038.464000000004</v>
      </c>
      <c r="O85" s="5">
        <v>5100</v>
      </c>
      <c r="P85" s="5">
        <v>4500</v>
      </c>
      <c r="Q85" s="5">
        <f t="shared" si="12"/>
        <v>18000</v>
      </c>
      <c r="R85" s="4">
        <v>4840</v>
      </c>
      <c r="S85" s="4">
        <f t="shared" si="13"/>
        <v>19360</v>
      </c>
    </row>
    <row r="86" spans="1:20" ht="45.75" thickBot="1">
      <c r="A86" s="4">
        <v>69</v>
      </c>
      <c r="B86" s="44">
        <v>68</v>
      </c>
      <c r="C86" s="2" t="s">
        <v>52</v>
      </c>
      <c r="D86" s="12" t="s">
        <v>2</v>
      </c>
      <c r="E86" s="3" t="s">
        <v>69</v>
      </c>
      <c r="F86" s="21">
        <v>536.95400000000006</v>
      </c>
      <c r="G86" s="27">
        <v>12</v>
      </c>
      <c r="H86" s="28">
        <v>10</v>
      </c>
      <c r="I86" s="28">
        <v>1</v>
      </c>
      <c r="J86" s="5">
        <f t="shared" si="9"/>
        <v>5.9064940000000004</v>
      </c>
      <c r="K86" s="5">
        <f t="shared" si="10"/>
        <v>5.3695400000000006</v>
      </c>
      <c r="L86" s="5">
        <f>I86*F86/1000</f>
        <v>0.53695400000000004</v>
      </c>
      <c r="M86" s="5">
        <v>536.95400000000006</v>
      </c>
      <c r="N86" s="5">
        <f t="shared" si="11"/>
        <v>6443.4480000000003</v>
      </c>
      <c r="O86" s="5">
        <v>650</v>
      </c>
      <c r="P86" s="5">
        <v>800</v>
      </c>
      <c r="Q86" s="5">
        <f t="shared" si="12"/>
        <v>9600</v>
      </c>
      <c r="R86" s="4">
        <v>520</v>
      </c>
      <c r="S86" s="4">
        <f t="shared" si="13"/>
        <v>6240</v>
      </c>
    </row>
    <row r="87" spans="1:20" ht="45.75" thickBot="1">
      <c r="A87" s="4">
        <v>70</v>
      </c>
      <c r="B87" s="44">
        <v>69</v>
      </c>
      <c r="C87" s="2" t="s">
        <v>53</v>
      </c>
      <c r="D87" s="12" t="s">
        <v>2</v>
      </c>
      <c r="E87" s="3" t="s">
        <v>69</v>
      </c>
      <c r="F87" s="21">
        <v>7271.1870000000008</v>
      </c>
      <c r="G87" s="27">
        <v>2</v>
      </c>
      <c r="H87" s="28">
        <v>2</v>
      </c>
      <c r="I87" s="28">
        <v>1</v>
      </c>
      <c r="J87" s="5">
        <f t="shared" si="9"/>
        <v>21.813561000000004</v>
      </c>
      <c r="K87" s="5">
        <f t="shared" si="10"/>
        <v>14.542374000000002</v>
      </c>
      <c r="L87" s="5">
        <f>I87*F87/1000</f>
        <v>7.2711870000000012</v>
      </c>
      <c r="M87" s="5">
        <v>7271.1870000000008</v>
      </c>
      <c r="N87" s="5">
        <f t="shared" si="11"/>
        <v>14542.374000000002</v>
      </c>
      <c r="O87" s="5">
        <v>6000</v>
      </c>
      <c r="P87" s="5">
        <v>4500</v>
      </c>
      <c r="Q87" s="5">
        <f t="shared" si="12"/>
        <v>9000</v>
      </c>
      <c r="R87" s="4">
        <v>4840</v>
      </c>
      <c r="S87" s="4">
        <f t="shared" si="13"/>
        <v>9680</v>
      </c>
    </row>
    <row r="88" spans="1:20" ht="45.75" thickBot="1">
      <c r="A88" s="4">
        <v>71</v>
      </c>
      <c r="B88" s="44">
        <v>70</v>
      </c>
      <c r="C88" s="2" t="s">
        <v>54</v>
      </c>
      <c r="D88" s="12" t="s">
        <v>2</v>
      </c>
      <c r="E88" s="3" t="s">
        <v>69</v>
      </c>
      <c r="F88" s="21">
        <v>392.63400000000001</v>
      </c>
      <c r="G88" s="27">
        <v>5</v>
      </c>
      <c r="H88" s="28">
        <v>5</v>
      </c>
      <c r="I88" s="28">
        <v>2</v>
      </c>
      <c r="J88" s="5">
        <f t="shared" si="9"/>
        <v>2.7484380000000002</v>
      </c>
      <c r="K88" s="5">
        <f t="shared" si="10"/>
        <v>1.9631700000000001</v>
      </c>
      <c r="L88" s="5">
        <f>I88*F88/1000</f>
        <v>0.78526800000000008</v>
      </c>
      <c r="M88" s="5">
        <v>392.63400000000001</v>
      </c>
      <c r="N88" s="5">
        <f t="shared" si="11"/>
        <v>1963.17</v>
      </c>
      <c r="O88" s="5">
        <v>600</v>
      </c>
      <c r="P88" s="5">
        <v>750</v>
      </c>
      <c r="Q88" s="5">
        <f t="shared" si="12"/>
        <v>3750</v>
      </c>
      <c r="R88" s="4">
        <v>520</v>
      </c>
      <c r="S88" s="4">
        <f t="shared" si="13"/>
        <v>2600</v>
      </c>
    </row>
    <row r="89" spans="1:20" ht="45.75" thickBot="1">
      <c r="A89" s="4">
        <v>72</v>
      </c>
      <c r="B89" s="44">
        <v>71</v>
      </c>
      <c r="C89" s="2" t="s">
        <v>55</v>
      </c>
      <c r="D89" s="12" t="s">
        <v>2</v>
      </c>
      <c r="E89" s="3" t="s">
        <v>69</v>
      </c>
      <c r="F89" s="21">
        <v>773.09100000000001</v>
      </c>
      <c r="G89" s="27">
        <v>5</v>
      </c>
      <c r="H89" s="28">
        <v>5</v>
      </c>
      <c r="I89" s="28">
        <v>1</v>
      </c>
      <c r="J89" s="5">
        <f t="shared" si="9"/>
        <v>4.6385459999999998</v>
      </c>
      <c r="K89" s="5">
        <f t="shared" si="10"/>
        <v>3.8654549999999999</v>
      </c>
      <c r="L89" s="5">
        <f>I89*F89/1000</f>
        <v>0.77309099999999997</v>
      </c>
      <c r="M89" s="5">
        <v>773.09100000000001</v>
      </c>
      <c r="N89" s="5">
        <f t="shared" si="11"/>
        <v>3865.4549999999999</v>
      </c>
      <c r="O89" s="5">
        <v>600</v>
      </c>
      <c r="P89" s="5">
        <v>750</v>
      </c>
      <c r="Q89" s="5">
        <f t="shared" si="12"/>
        <v>3750</v>
      </c>
      <c r="R89" s="4">
        <v>520</v>
      </c>
      <c r="S89" s="4">
        <f t="shared" si="13"/>
        <v>2600</v>
      </c>
    </row>
    <row r="90" spans="1:20" ht="23.25" thickBot="1">
      <c r="A90" s="4">
        <v>73</v>
      </c>
      <c r="B90" s="44">
        <v>72</v>
      </c>
      <c r="C90" s="6" t="s">
        <v>95</v>
      </c>
      <c r="D90" s="12" t="s">
        <v>2</v>
      </c>
      <c r="E90" s="3" t="s">
        <v>69</v>
      </c>
      <c r="F90" s="21">
        <v>22.363</v>
      </c>
      <c r="G90" s="27">
        <v>15</v>
      </c>
      <c r="H90" s="28">
        <v>15</v>
      </c>
      <c r="I90" s="28">
        <v>0</v>
      </c>
      <c r="J90" s="5">
        <f t="shared" si="9"/>
        <v>0.33544499999999999</v>
      </c>
      <c r="K90" s="5">
        <f t="shared" si="10"/>
        <v>0.33544499999999999</v>
      </c>
      <c r="L90" s="5"/>
      <c r="M90" s="5">
        <v>22.363</v>
      </c>
      <c r="N90" s="5">
        <f t="shared" si="11"/>
        <v>335.44499999999999</v>
      </c>
      <c r="O90" s="5">
        <v>35</v>
      </c>
      <c r="P90" s="5">
        <v>55</v>
      </c>
      <c r="Q90" s="5">
        <f t="shared" si="12"/>
        <v>825</v>
      </c>
      <c r="R90" s="4">
        <v>33</v>
      </c>
      <c r="S90" s="4">
        <f t="shared" si="13"/>
        <v>495</v>
      </c>
    </row>
    <row r="91" spans="1:20" ht="23.25" thickBot="1">
      <c r="A91" s="4">
        <v>74</v>
      </c>
      <c r="B91" s="44">
        <v>73</v>
      </c>
      <c r="C91" s="6" t="s">
        <v>96</v>
      </c>
      <c r="D91" s="12" t="s">
        <v>2</v>
      </c>
      <c r="E91" s="3" t="s">
        <v>69</v>
      </c>
      <c r="F91" s="21">
        <v>11.891000000000002</v>
      </c>
      <c r="G91" s="27">
        <v>7</v>
      </c>
      <c r="H91" s="28">
        <v>7</v>
      </c>
      <c r="I91" s="28">
        <v>0</v>
      </c>
      <c r="J91" s="5">
        <f t="shared" si="9"/>
        <v>8.3237000000000005E-2</v>
      </c>
      <c r="K91" s="5">
        <f t="shared" si="10"/>
        <v>8.3237000000000005E-2</v>
      </c>
      <c r="L91" s="5"/>
      <c r="M91" s="5">
        <v>11.891000000000002</v>
      </c>
      <c r="N91" s="5">
        <f t="shared" si="11"/>
        <v>83.237000000000009</v>
      </c>
      <c r="O91" s="5">
        <v>45</v>
      </c>
      <c r="P91" s="5">
        <v>145</v>
      </c>
      <c r="Q91" s="5">
        <f t="shared" si="12"/>
        <v>1015</v>
      </c>
      <c r="R91" s="4">
        <v>62</v>
      </c>
      <c r="S91" s="4">
        <f t="shared" si="13"/>
        <v>434</v>
      </c>
    </row>
    <row r="92" spans="1:20" ht="23.25" thickBot="1">
      <c r="A92" s="4">
        <v>75</v>
      </c>
      <c r="B92" s="44">
        <v>74</v>
      </c>
      <c r="C92" s="6" t="s">
        <v>97</v>
      </c>
      <c r="D92" s="12" t="s">
        <v>2</v>
      </c>
      <c r="E92" s="3" t="s">
        <v>69</v>
      </c>
      <c r="F92" s="21">
        <v>279.66400000000004</v>
      </c>
      <c r="G92" s="27">
        <v>5</v>
      </c>
      <c r="H92" s="28">
        <v>5</v>
      </c>
      <c r="I92" s="28">
        <v>0</v>
      </c>
      <c r="J92" s="5">
        <f t="shared" si="9"/>
        <v>1.3983200000000002</v>
      </c>
      <c r="K92" s="5">
        <f t="shared" si="10"/>
        <v>1.3983200000000002</v>
      </c>
      <c r="L92" s="5"/>
      <c r="M92" s="5">
        <v>279.66400000000004</v>
      </c>
      <c r="N92" s="5">
        <f t="shared" si="11"/>
        <v>1398.3200000000002</v>
      </c>
      <c r="O92" s="5">
        <v>350</v>
      </c>
      <c r="P92" s="5">
        <v>350</v>
      </c>
      <c r="Q92" s="5">
        <f t="shared" si="12"/>
        <v>1750</v>
      </c>
      <c r="R92" s="4">
        <v>554</v>
      </c>
      <c r="S92" s="4">
        <f t="shared" si="13"/>
        <v>2770</v>
      </c>
    </row>
    <row r="93" spans="1:20" ht="23.25" thickBot="1">
      <c r="A93" s="4">
        <v>76</v>
      </c>
      <c r="B93" s="44">
        <v>75</v>
      </c>
      <c r="C93" s="6" t="s">
        <v>98</v>
      </c>
      <c r="D93" s="12" t="s">
        <v>2</v>
      </c>
      <c r="E93" s="3" t="s">
        <v>69</v>
      </c>
      <c r="F93" s="21">
        <v>559.31700000000012</v>
      </c>
      <c r="G93" s="27">
        <v>5</v>
      </c>
      <c r="H93" s="28">
        <v>5</v>
      </c>
      <c r="I93" s="28">
        <v>0</v>
      </c>
      <c r="J93" s="5">
        <f t="shared" si="9"/>
        <v>2.7965850000000003</v>
      </c>
      <c r="K93" s="5">
        <f t="shared" si="10"/>
        <v>2.7965850000000003</v>
      </c>
      <c r="L93" s="5"/>
      <c r="M93" s="5">
        <v>559.31700000000012</v>
      </c>
      <c r="N93" s="5">
        <f t="shared" si="11"/>
        <v>2796.5850000000005</v>
      </c>
      <c r="O93" s="5">
        <v>350</v>
      </c>
      <c r="P93" s="5">
        <v>350</v>
      </c>
      <c r="Q93" s="5">
        <f t="shared" si="12"/>
        <v>1750</v>
      </c>
      <c r="R93" s="4">
        <v>612</v>
      </c>
      <c r="S93" s="4">
        <f t="shared" si="13"/>
        <v>3060</v>
      </c>
    </row>
    <row r="94" spans="1:20" ht="23.25" thickBot="1">
      <c r="A94" s="4">
        <v>77</v>
      </c>
      <c r="B94" s="44">
        <v>76</v>
      </c>
      <c r="C94" s="6" t="s">
        <v>99</v>
      </c>
      <c r="D94" s="12" t="s">
        <v>2</v>
      </c>
      <c r="E94" s="3" t="s">
        <v>69</v>
      </c>
      <c r="F94" s="21">
        <v>4682.3149999999996</v>
      </c>
      <c r="G94" s="27">
        <v>7</v>
      </c>
      <c r="H94" s="28">
        <v>7</v>
      </c>
      <c r="I94" s="28">
        <v>0</v>
      </c>
      <c r="J94" s="5">
        <f t="shared" si="9"/>
        <v>32.776204999999997</v>
      </c>
      <c r="K94" s="5">
        <f t="shared" si="10"/>
        <v>32.776204999999997</v>
      </c>
      <c r="L94" s="5"/>
      <c r="M94" s="5">
        <v>4682.3149999999996</v>
      </c>
      <c r="N94" s="5">
        <f t="shared" si="11"/>
        <v>32776.204999999994</v>
      </c>
      <c r="O94" s="5">
        <v>5200</v>
      </c>
      <c r="P94" s="5">
        <v>4500</v>
      </c>
      <c r="Q94" s="5">
        <f t="shared" si="12"/>
        <v>31500</v>
      </c>
      <c r="R94" s="4">
        <v>4840</v>
      </c>
      <c r="S94" s="4">
        <f t="shared" si="13"/>
        <v>33880</v>
      </c>
    </row>
    <row r="95" spans="1:20" ht="23.25" thickBot="1">
      <c r="A95" s="4">
        <v>78</v>
      </c>
      <c r="B95" s="44">
        <v>77</v>
      </c>
      <c r="C95" s="6" t="s">
        <v>100</v>
      </c>
      <c r="D95" s="12" t="s">
        <v>2</v>
      </c>
      <c r="E95" s="3" t="s">
        <v>69</v>
      </c>
      <c r="F95" s="21">
        <v>536.95400000000006</v>
      </c>
      <c r="G95" s="27">
        <v>8</v>
      </c>
      <c r="H95" s="28">
        <v>8</v>
      </c>
      <c r="I95" s="28">
        <v>0</v>
      </c>
      <c r="J95" s="5">
        <f t="shared" si="9"/>
        <v>4.2956320000000003</v>
      </c>
      <c r="K95" s="5">
        <f t="shared" si="10"/>
        <v>4.2956320000000003</v>
      </c>
      <c r="L95" s="5"/>
      <c r="M95" s="5">
        <v>536.95400000000006</v>
      </c>
      <c r="N95" s="5">
        <f t="shared" si="11"/>
        <v>4295.6320000000005</v>
      </c>
      <c r="O95" s="5">
        <v>650</v>
      </c>
      <c r="P95" s="5">
        <v>800</v>
      </c>
      <c r="Q95" s="5">
        <f t="shared" si="12"/>
        <v>6400</v>
      </c>
      <c r="R95" s="4">
        <v>520</v>
      </c>
      <c r="S95" s="4">
        <f t="shared" si="13"/>
        <v>4160</v>
      </c>
    </row>
    <row r="96" spans="1:20" s="8" customFormat="1" ht="45.75" thickBot="1">
      <c r="A96" s="4">
        <v>79</v>
      </c>
      <c r="B96" s="44">
        <v>78</v>
      </c>
      <c r="C96" s="2" t="s">
        <v>56</v>
      </c>
      <c r="D96" s="12" t="s">
        <v>2</v>
      </c>
      <c r="E96" s="3" t="s">
        <v>69</v>
      </c>
      <c r="F96" s="21">
        <v>363.79200000000009</v>
      </c>
      <c r="G96" s="27">
        <v>4</v>
      </c>
      <c r="H96" s="28">
        <v>4</v>
      </c>
      <c r="I96" s="28">
        <v>0</v>
      </c>
      <c r="J96" s="7">
        <f t="shared" si="9"/>
        <v>1.4551680000000002</v>
      </c>
      <c r="K96" s="7">
        <f t="shared" si="10"/>
        <v>1.4551680000000002</v>
      </c>
      <c r="L96" s="7"/>
      <c r="M96" s="7">
        <v>363.79200000000009</v>
      </c>
      <c r="N96" s="5">
        <f t="shared" si="11"/>
        <v>1455.1680000000003</v>
      </c>
      <c r="O96" s="7">
        <v>650</v>
      </c>
      <c r="P96" s="7">
        <v>800</v>
      </c>
      <c r="Q96" s="5">
        <f t="shared" si="12"/>
        <v>3200</v>
      </c>
      <c r="R96" s="28">
        <v>520</v>
      </c>
      <c r="S96" s="4">
        <f t="shared" si="13"/>
        <v>2080</v>
      </c>
    </row>
    <row r="97" spans="1:19" s="8" customFormat="1" ht="45.75" thickBot="1">
      <c r="A97" s="4">
        <v>80</v>
      </c>
      <c r="B97" s="44">
        <v>79</v>
      </c>
      <c r="C97" s="2" t="s">
        <v>57</v>
      </c>
      <c r="D97" s="12" t="s">
        <v>2</v>
      </c>
      <c r="E97" s="3" t="s">
        <v>69</v>
      </c>
      <c r="F97" s="21">
        <v>8389.8320000000003</v>
      </c>
      <c r="G97" s="27">
        <v>5</v>
      </c>
      <c r="H97" s="28">
        <v>3</v>
      </c>
      <c r="I97" s="28">
        <v>0</v>
      </c>
      <c r="J97" s="7">
        <f t="shared" si="9"/>
        <v>25.169495999999999</v>
      </c>
      <c r="K97" s="7">
        <f t="shared" si="10"/>
        <v>25.169495999999999</v>
      </c>
      <c r="L97" s="7"/>
      <c r="M97" s="7">
        <v>8389.8320000000003</v>
      </c>
      <c r="N97" s="5">
        <f t="shared" si="11"/>
        <v>41949.16</v>
      </c>
      <c r="O97" s="7">
        <v>9000</v>
      </c>
      <c r="P97" s="7">
        <v>9200</v>
      </c>
      <c r="Q97" s="5">
        <f t="shared" si="12"/>
        <v>46000</v>
      </c>
      <c r="R97" s="28">
        <v>8542</v>
      </c>
      <c r="S97" s="4">
        <f t="shared" si="13"/>
        <v>42710</v>
      </c>
    </row>
    <row r="98" spans="1:19" s="8" customFormat="1" ht="68.25" thickBot="1">
      <c r="A98" s="4">
        <v>81</v>
      </c>
      <c r="B98" s="44">
        <v>80</v>
      </c>
      <c r="C98" s="2" t="s">
        <v>58</v>
      </c>
      <c r="D98" s="12" t="s">
        <v>2</v>
      </c>
      <c r="E98" s="3" t="s">
        <v>69</v>
      </c>
      <c r="F98" s="22">
        <v>783.05</v>
      </c>
      <c r="G98" s="27">
        <v>23</v>
      </c>
      <c r="H98" s="28">
        <v>23</v>
      </c>
      <c r="I98" s="28">
        <v>0</v>
      </c>
      <c r="J98" s="7">
        <f t="shared" si="9"/>
        <v>18.010149999999999</v>
      </c>
      <c r="K98" s="7">
        <f t="shared" si="10"/>
        <v>18.010149999999999</v>
      </c>
      <c r="L98" s="7"/>
      <c r="M98" s="7">
        <v>783.04600000000005</v>
      </c>
      <c r="N98" s="5">
        <f t="shared" si="11"/>
        <v>18010.058000000001</v>
      </c>
      <c r="O98" s="7">
        <v>1100</v>
      </c>
      <c r="P98" s="7">
        <v>950</v>
      </c>
      <c r="Q98" s="5">
        <f t="shared" si="12"/>
        <v>21850</v>
      </c>
      <c r="R98" s="28">
        <v>2149</v>
      </c>
      <c r="S98" s="4">
        <f t="shared" si="13"/>
        <v>49427</v>
      </c>
    </row>
    <row r="99" spans="1:19" s="8" customFormat="1" ht="68.25" thickBot="1">
      <c r="A99" s="4">
        <v>82</v>
      </c>
      <c r="B99" s="44">
        <v>81</v>
      </c>
      <c r="C99" s="2" t="s">
        <v>59</v>
      </c>
      <c r="D99" s="12" t="s">
        <v>2</v>
      </c>
      <c r="E99" s="3" t="s">
        <v>69</v>
      </c>
      <c r="F99" s="22">
        <v>783.05</v>
      </c>
      <c r="G99" s="27">
        <v>20</v>
      </c>
      <c r="H99" s="28">
        <v>23</v>
      </c>
      <c r="I99" s="28">
        <v>0</v>
      </c>
      <c r="J99" s="7">
        <f t="shared" si="9"/>
        <v>18.010149999999999</v>
      </c>
      <c r="K99" s="7">
        <f t="shared" si="10"/>
        <v>18.010149999999999</v>
      </c>
      <c r="L99" s="7"/>
      <c r="M99" s="7">
        <v>783.04600000000005</v>
      </c>
      <c r="N99" s="5">
        <f t="shared" si="11"/>
        <v>15660.920000000002</v>
      </c>
      <c r="O99" s="7">
        <v>1100</v>
      </c>
      <c r="P99" s="7">
        <v>950</v>
      </c>
      <c r="Q99" s="5">
        <f t="shared" si="12"/>
        <v>19000</v>
      </c>
      <c r="R99" s="28">
        <v>2453</v>
      </c>
      <c r="S99" s="4">
        <f t="shared" si="13"/>
        <v>49060</v>
      </c>
    </row>
    <row r="100" spans="1:19" s="8" customFormat="1" ht="45.75" thickBot="1">
      <c r="A100" s="4">
        <v>83</v>
      </c>
      <c r="B100" s="44">
        <v>82</v>
      </c>
      <c r="C100" s="2" t="s">
        <v>60</v>
      </c>
      <c r="D100" s="12" t="s">
        <v>2</v>
      </c>
      <c r="E100" s="3" t="s">
        <v>69</v>
      </c>
      <c r="F100" s="22">
        <v>1463.33</v>
      </c>
      <c r="G100" s="27">
        <v>23</v>
      </c>
      <c r="H100" s="28">
        <v>23</v>
      </c>
      <c r="I100" s="28">
        <v>0</v>
      </c>
      <c r="J100" s="7">
        <f t="shared" si="9"/>
        <v>33.656589999999994</v>
      </c>
      <c r="K100" s="7">
        <f t="shared" si="10"/>
        <v>33.656589999999994</v>
      </c>
      <c r="L100" s="7"/>
      <c r="M100" s="7">
        <v>1463.3300000000002</v>
      </c>
      <c r="N100" s="5">
        <f t="shared" si="11"/>
        <v>33656.590000000004</v>
      </c>
      <c r="O100" s="7">
        <v>2350</v>
      </c>
      <c r="P100" s="7">
        <v>3500</v>
      </c>
      <c r="Q100" s="5">
        <f t="shared" si="12"/>
        <v>80500</v>
      </c>
      <c r="R100" s="28">
        <v>2136</v>
      </c>
      <c r="S100" s="4">
        <f t="shared" si="13"/>
        <v>49128</v>
      </c>
    </row>
    <row r="101" spans="1:19" s="8" customFormat="1" ht="23.25" thickBot="1">
      <c r="A101" s="4">
        <v>84</v>
      </c>
      <c r="B101" s="44">
        <v>83</v>
      </c>
      <c r="C101" s="2" t="s">
        <v>61</v>
      </c>
      <c r="D101" s="12" t="s">
        <v>2</v>
      </c>
      <c r="E101" s="3" t="s">
        <v>69</v>
      </c>
      <c r="F101" s="22">
        <v>900.5</v>
      </c>
      <c r="G101" s="27">
        <v>19</v>
      </c>
      <c r="H101" s="28">
        <v>19</v>
      </c>
      <c r="I101" s="28">
        <v>0</v>
      </c>
      <c r="J101" s="7">
        <f t="shared" si="9"/>
        <v>17.109500000000001</v>
      </c>
      <c r="K101" s="7">
        <f t="shared" si="10"/>
        <v>17.109500000000001</v>
      </c>
      <c r="L101" s="7"/>
      <c r="M101" s="7">
        <v>900.50400000000002</v>
      </c>
      <c r="N101" s="5">
        <f t="shared" si="11"/>
        <v>17109.576000000001</v>
      </c>
      <c r="O101" s="7">
        <v>1800</v>
      </c>
      <c r="P101" s="7">
        <v>700</v>
      </c>
      <c r="Q101" s="5">
        <f t="shared" si="12"/>
        <v>13300</v>
      </c>
      <c r="R101" s="28">
        <v>1824</v>
      </c>
      <c r="S101" s="4">
        <f t="shared" si="13"/>
        <v>34656</v>
      </c>
    </row>
    <row r="102" spans="1:19" s="8" customFormat="1" ht="45.75" thickBot="1">
      <c r="A102" s="4">
        <v>85</v>
      </c>
      <c r="B102" s="44">
        <v>84</v>
      </c>
      <c r="C102" s="2" t="s">
        <v>62</v>
      </c>
      <c r="D102" s="12" t="s">
        <v>2</v>
      </c>
      <c r="E102" s="3" t="s">
        <v>69</v>
      </c>
      <c r="F102" s="22">
        <v>1672.37</v>
      </c>
      <c r="G102" s="27">
        <v>20</v>
      </c>
      <c r="H102" s="28">
        <v>20</v>
      </c>
      <c r="I102" s="28">
        <v>0</v>
      </c>
      <c r="J102" s="7">
        <f t="shared" si="9"/>
        <v>33.447399999999995</v>
      </c>
      <c r="K102" s="7">
        <f t="shared" si="10"/>
        <v>33.447399999999995</v>
      </c>
      <c r="L102" s="7"/>
      <c r="M102" s="7">
        <v>1672.374</v>
      </c>
      <c r="N102" s="5">
        <f t="shared" si="11"/>
        <v>33447.480000000003</v>
      </c>
      <c r="O102" s="7">
        <v>1900</v>
      </c>
      <c r="P102" s="7">
        <v>1250</v>
      </c>
      <c r="Q102" s="5">
        <f t="shared" si="12"/>
        <v>25000</v>
      </c>
      <c r="R102" s="28">
        <v>2453</v>
      </c>
      <c r="S102" s="4">
        <f t="shared" si="13"/>
        <v>49060</v>
      </c>
    </row>
    <row r="103" spans="1:19" ht="33" customHeight="1" thickBot="1">
      <c r="A103" s="4"/>
      <c r="B103" s="44"/>
      <c r="C103" s="10" t="s">
        <v>136</v>
      </c>
      <c r="D103" s="17"/>
      <c r="E103" s="18"/>
      <c r="F103" s="20"/>
      <c r="G103" s="26"/>
      <c r="H103" s="28">
        <v>0</v>
      </c>
      <c r="I103" s="28">
        <v>0</v>
      </c>
      <c r="J103" s="5">
        <f t="shared" ref="J103" si="14">K103+L103</f>
        <v>0</v>
      </c>
      <c r="K103" s="5">
        <f t="shared" ref="K103:K130" si="15">H103*F103/1000</f>
        <v>0</v>
      </c>
      <c r="L103" s="5"/>
      <c r="M103" s="5"/>
      <c r="N103" s="5">
        <f t="shared" si="11"/>
        <v>0</v>
      </c>
      <c r="O103" s="5"/>
      <c r="P103" s="5"/>
      <c r="Q103" s="5">
        <f t="shared" si="12"/>
        <v>0</v>
      </c>
      <c r="R103" s="4"/>
      <c r="S103" s="4">
        <f t="shared" si="13"/>
        <v>0</v>
      </c>
    </row>
    <row r="104" spans="1:19" s="8" customFormat="1" ht="45.75" thickBot="1">
      <c r="A104" s="28">
        <v>86</v>
      </c>
      <c r="B104" s="44">
        <v>85</v>
      </c>
      <c r="C104" s="2" t="s">
        <v>63</v>
      </c>
      <c r="D104" s="12" t="s">
        <v>2</v>
      </c>
      <c r="E104" s="3" t="s">
        <v>69</v>
      </c>
      <c r="F104" s="21">
        <v>949.02500000000009</v>
      </c>
      <c r="G104" s="27">
        <v>43</v>
      </c>
      <c r="H104" s="28">
        <v>43</v>
      </c>
      <c r="I104" s="28">
        <v>0</v>
      </c>
      <c r="J104" s="7">
        <f t="shared" si="9"/>
        <v>40.808075000000002</v>
      </c>
      <c r="K104" s="7">
        <f t="shared" si="15"/>
        <v>40.808075000000002</v>
      </c>
      <c r="L104" s="7"/>
      <c r="M104" s="5">
        <v>949.02500000000009</v>
      </c>
      <c r="N104" s="5">
        <f t="shared" si="11"/>
        <v>40808.075000000004</v>
      </c>
      <c r="O104" s="7">
        <v>830</v>
      </c>
      <c r="P104" s="7">
        <v>900</v>
      </c>
      <c r="Q104" s="5">
        <f t="shared" si="12"/>
        <v>38700</v>
      </c>
      <c r="R104" s="28">
        <v>1152</v>
      </c>
      <c r="S104" s="4">
        <f t="shared" si="13"/>
        <v>49536</v>
      </c>
    </row>
    <row r="105" spans="1:19" s="8" customFormat="1" ht="45.75" thickBot="1">
      <c r="A105" s="28">
        <v>87</v>
      </c>
      <c r="B105" s="44">
        <v>86</v>
      </c>
      <c r="C105" s="2" t="s">
        <v>64</v>
      </c>
      <c r="D105" s="12" t="s">
        <v>2</v>
      </c>
      <c r="E105" s="3" t="s">
        <v>69</v>
      </c>
      <c r="F105" s="21">
        <v>1378.3000000000002</v>
      </c>
      <c r="G105" s="27">
        <v>25</v>
      </c>
      <c r="H105" s="28">
        <v>25</v>
      </c>
      <c r="I105" s="28">
        <v>0</v>
      </c>
      <c r="J105" s="7">
        <f t="shared" si="9"/>
        <v>34.45750000000001</v>
      </c>
      <c r="K105" s="7">
        <f t="shared" si="15"/>
        <v>34.45750000000001</v>
      </c>
      <c r="L105" s="7"/>
      <c r="M105" s="7">
        <v>1378.3000000000002</v>
      </c>
      <c r="N105" s="5">
        <f t="shared" si="11"/>
        <v>34457.500000000007</v>
      </c>
      <c r="O105" s="7">
        <v>1200</v>
      </c>
      <c r="P105" s="7">
        <v>900</v>
      </c>
      <c r="Q105" s="5">
        <f t="shared" si="12"/>
        <v>22500</v>
      </c>
      <c r="R105" s="28">
        <v>1671</v>
      </c>
      <c r="S105" s="4">
        <f t="shared" si="13"/>
        <v>41775</v>
      </c>
    </row>
    <row r="106" spans="1:19" s="8" customFormat="1" ht="23.25" thickBot="1">
      <c r="A106" s="28">
        <v>88</v>
      </c>
      <c r="B106" s="44">
        <v>87</v>
      </c>
      <c r="C106" s="2" t="s">
        <v>65</v>
      </c>
      <c r="D106" s="12" t="s">
        <v>2</v>
      </c>
      <c r="E106" s="3" t="s">
        <v>69</v>
      </c>
      <c r="F106" s="21">
        <v>167.97</v>
      </c>
      <c r="G106" s="27">
        <v>21</v>
      </c>
      <c r="H106" s="28">
        <v>21</v>
      </c>
      <c r="I106" s="28">
        <v>0</v>
      </c>
      <c r="J106" s="7">
        <f t="shared" si="9"/>
        <v>3.5273699999999999</v>
      </c>
      <c r="K106" s="7">
        <f t="shared" si="15"/>
        <v>3.5273699999999999</v>
      </c>
      <c r="L106" s="7"/>
      <c r="M106" s="7">
        <v>167.97</v>
      </c>
      <c r="N106" s="5">
        <f t="shared" si="11"/>
        <v>3527.37</v>
      </c>
      <c r="O106" s="7">
        <v>170</v>
      </c>
      <c r="P106" s="7">
        <v>300</v>
      </c>
      <c r="Q106" s="5">
        <f t="shared" si="12"/>
        <v>6300</v>
      </c>
      <c r="R106" s="28">
        <v>208</v>
      </c>
      <c r="S106" s="4">
        <f t="shared" si="13"/>
        <v>4368</v>
      </c>
    </row>
    <row r="107" spans="1:19" s="8" customFormat="1" ht="23.25" thickBot="1">
      <c r="A107" s="28">
        <v>89</v>
      </c>
      <c r="B107" s="44">
        <v>88</v>
      </c>
      <c r="C107" s="2" t="s">
        <v>66</v>
      </c>
      <c r="D107" s="12" t="s">
        <v>2</v>
      </c>
      <c r="E107" s="3" t="s">
        <v>69</v>
      </c>
      <c r="F107" s="21">
        <v>509.81700000000006</v>
      </c>
      <c r="G107" s="27">
        <v>14</v>
      </c>
      <c r="H107" s="28">
        <v>14</v>
      </c>
      <c r="I107" s="28">
        <v>0</v>
      </c>
      <c r="J107" s="7">
        <f t="shared" si="9"/>
        <v>7.1374380000000013</v>
      </c>
      <c r="K107" s="7">
        <f t="shared" si="15"/>
        <v>7.1374380000000013</v>
      </c>
      <c r="L107" s="7"/>
      <c r="M107" s="7">
        <v>509.81700000000006</v>
      </c>
      <c r="N107" s="5">
        <f t="shared" si="11"/>
        <v>7137.438000000001</v>
      </c>
      <c r="O107" s="7">
        <v>550</v>
      </c>
      <c r="P107" s="7">
        <v>300</v>
      </c>
      <c r="Q107" s="5">
        <f t="shared" si="12"/>
        <v>4200</v>
      </c>
      <c r="R107" s="28">
        <v>600</v>
      </c>
      <c r="S107" s="4">
        <f t="shared" si="13"/>
        <v>8400</v>
      </c>
    </row>
    <row r="108" spans="1:19" s="8" customFormat="1" ht="23.25" thickBot="1">
      <c r="A108" s="28">
        <v>90</v>
      </c>
      <c r="B108" s="44">
        <v>89</v>
      </c>
      <c r="C108" s="2" t="s">
        <v>67</v>
      </c>
      <c r="D108" s="12" t="s">
        <v>2</v>
      </c>
      <c r="E108" s="3" t="s">
        <v>69</v>
      </c>
      <c r="F108" s="21">
        <v>685.55300000000011</v>
      </c>
      <c r="G108" s="27">
        <v>2</v>
      </c>
      <c r="H108" s="28">
        <v>2</v>
      </c>
      <c r="I108" s="28">
        <v>0</v>
      </c>
      <c r="J108" s="7">
        <f t="shared" si="9"/>
        <v>1.3711060000000002</v>
      </c>
      <c r="K108" s="7">
        <f t="shared" si="15"/>
        <v>1.3711060000000002</v>
      </c>
      <c r="L108" s="7"/>
      <c r="M108" s="7">
        <v>685.55300000000011</v>
      </c>
      <c r="N108" s="5">
        <f t="shared" si="11"/>
        <v>1371.1060000000002</v>
      </c>
      <c r="O108" s="7">
        <v>650</v>
      </c>
      <c r="P108" s="7">
        <v>800</v>
      </c>
      <c r="Q108" s="5">
        <f t="shared" si="12"/>
        <v>1600</v>
      </c>
      <c r="R108" s="28">
        <v>900</v>
      </c>
      <c r="S108" s="4">
        <f t="shared" si="13"/>
        <v>1800</v>
      </c>
    </row>
    <row r="109" spans="1:19" ht="35.25" customHeight="1" thickBot="1">
      <c r="A109" s="4"/>
      <c r="B109" s="44"/>
      <c r="C109" s="10" t="s">
        <v>101</v>
      </c>
      <c r="D109" s="17"/>
      <c r="E109" s="18"/>
      <c r="F109" s="20"/>
      <c r="G109" s="26"/>
      <c r="H109" s="28">
        <v>0</v>
      </c>
      <c r="I109" s="28">
        <v>0</v>
      </c>
      <c r="J109" s="5">
        <f t="shared" si="9"/>
        <v>0</v>
      </c>
      <c r="K109" s="5">
        <f t="shared" si="15"/>
        <v>0</v>
      </c>
      <c r="L109" s="5"/>
      <c r="M109" s="5"/>
      <c r="N109" s="5">
        <f t="shared" si="11"/>
        <v>0</v>
      </c>
      <c r="O109" s="5"/>
      <c r="P109" s="5"/>
      <c r="Q109" s="5">
        <f t="shared" si="12"/>
        <v>0</v>
      </c>
      <c r="R109" s="4"/>
      <c r="S109" s="4">
        <f t="shared" si="13"/>
        <v>0</v>
      </c>
    </row>
    <row r="110" spans="1:19" s="39" customFormat="1" ht="23.25" thickBot="1">
      <c r="A110" s="38">
        <v>91</v>
      </c>
      <c r="B110" s="45">
        <v>90</v>
      </c>
      <c r="C110" s="31" t="s">
        <v>102</v>
      </c>
      <c r="D110" s="32" t="s">
        <v>68</v>
      </c>
      <c r="E110" s="33" t="s">
        <v>69</v>
      </c>
      <c r="F110" s="34">
        <v>2200</v>
      </c>
      <c r="G110" s="35">
        <v>5</v>
      </c>
      <c r="H110" s="36">
        <v>5</v>
      </c>
      <c r="I110" s="36">
        <v>0</v>
      </c>
      <c r="J110" s="37">
        <f t="shared" si="9"/>
        <v>11</v>
      </c>
      <c r="K110" s="37">
        <f t="shared" si="15"/>
        <v>11</v>
      </c>
      <c r="L110" s="37"/>
      <c r="M110" s="37">
        <v>2200</v>
      </c>
      <c r="N110" s="5">
        <f t="shared" si="11"/>
        <v>11000</v>
      </c>
      <c r="O110" s="37">
        <v>700</v>
      </c>
      <c r="P110" s="37">
        <v>800</v>
      </c>
      <c r="Q110" s="5">
        <f t="shared" si="12"/>
        <v>4000</v>
      </c>
      <c r="R110" s="38">
        <v>1370</v>
      </c>
      <c r="S110" s="4">
        <f t="shared" si="13"/>
        <v>6850</v>
      </c>
    </row>
    <row r="111" spans="1:19" s="39" customFormat="1" ht="23.25" thickBot="1">
      <c r="A111" s="38">
        <v>92</v>
      </c>
      <c r="B111" s="45">
        <v>91</v>
      </c>
      <c r="C111" s="31" t="s">
        <v>103</v>
      </c>
      <c r="D111" s="32" t="s">
        <v>68</v>
      </c>
      <c r="E111" s="33" t="s">
        <v>69</v>
      </c>
      <c r="F111" s="34">
        <v>10340</v>
      </c>
      <c r="G111" s="35">
        <v>2</v>
      </c>
      <c r="H111" s="36">
        <v>2</v>
      </c>
      <c r="I111" s="36">
        <v>0</v>
      </c>
      <c r="J111" s="37">
        <f t="shared" si="9"/>
        <v>20.68</v>
      </c>
      <c r="K111" s="37">
        <f t="shared" si="15"/>
        <v>20.68</v>
      </c>
      <c r="L111" s="37"/>
      <c r="M111" s="37">
        <v>10340</v>
      </c>
      <c r="N111" s="5">
        <f t="shared" si="11"/>
        <v>20680</v>
      </c>
      <c r="O111" s="37">
        <v>5300</v>
      </c>
      <c r="P111" s="37">
        <v>5000</v>
      </c>
      <c r="Q111" s="5">
        <f t="shared" si="12"/>
        <v>10000</v>
      </c>
      <c r="R111" s="38">
        <v>7564</v>
      </c>
      <c r="S111" s="4">
        <f t="shared" si="13"/>
        <v>15128</v>
      </c>
    </row>
    <row r="112" spans="1:19" s="39" customFormat="1" ht="23.25" thickBot="1">
      <c r="A112" s="38">
        <v>93</v>
      </c>
      <c r="B112" s="45">
        <v>92</v>
      </c>
      <c r="C112" s="31" t="s">
        <v>137</v>
      </c>
      <c r="D112" s="32" t="s">
        <v>68</v>
      </c>
      <c r="E112" s="33" t="s">
        <v>69</v>
      </c>
      <c r="F112" s="34">
        <v>2750</v>
      </c>
      <c r="G112" s="35">
        <v>6</v>
      </c>
      <c r="H112" s="36">
        <v>6</v>
      </c>
      <c r="I112" s="36">
        <v>0</v>
      </c>
      <c r="J112" s="37">
        <f t="shared" si="9"/>
        <v>16.5</v>
      </c>
      <c r="K112" s="37">
        <f t="shared" si="15"/>
        <v>16.5</v>
      </c>
      <c r="L112" s="37"/>
      <c r="M112" s="37">
        <v>2750</v>
      </c>
      <c r="N112" s="5">
        <f t="shared" si="11"/>
        <v>16500</v>
      </c>
      <c r="O112" s="37">
        <v>1900</v>
      </c>
      <c r="P112" s="37">
        <v>1700</v>
      </c>
      <c r="Q112" s="5">
        <f t="shared" si="12"/>
        <v>10200</v>
      </c>
      <c r="R112" s="38">
        <v>2450</v>
      </c>
      <c r="S112" s="4">
        <f t="shared" si="13"/>
        <v>14700</v>
      </c>
    </row>
    <row r="113" spans="1:19" s="39" customFormat="1" ht="23.25" thickBot="1">
      <c r="A113" s="38">
        <v>94</v>
      </c>
      <c r="B113" s="45">
        <v>93</v>
      </c>
      <c r="C113" s="31" t="s">
        <v>104</v>
      </c>
      <c r="D113" s="32" t="s">
        <v>68</v>
      </c>
      <c r="E113" s="33" t="s">
        <v>69</v>
      </c>
      <c r="F113" s="34">
        <v>2750</v>
      </c>
      <c r="G113" s="35">
        <v>6</v>
      </c>
      <c r="H113" s="36">
        <v>6</v>
      </c>
      <c r="I113" s="36">
        <v>0</v>
      </c>
      <c r="J113" s="37">
        <f t="shared" si="9"/>
        <v>16.5</v>
      </c>
      <c r="K113" s="37">
        <f t="shared" si="15"/>
        <v>16.5</v>
      </c>
      <c r="L113" s="37"/>
      <c r="M113" s="37">
        <v>2750</v>
      </c>
      <c r="N113" s="5">
        <f t="shared" si="11"/>
        <v>16500</v>
      </c>
      <c r="O113" s="37">
        <v>1900</v>
      </c>
      <c r="P113" s="37">
        <v>1700</v>
      </c>
      <c r="Q113" s="5">
        <f t="shared" si="12"/>
        <v>10200</v>
      </c>
      <c r="R113" s="38">
        <v>2829</v>
      </c>
      <c r="S113" s="4">
        <f t="shared" si="13"/>
        <v>16974</v>
      </c>
    </row>
    <row r="114" spans="1:19" s="39" customFormat="1" ht="23.25" thickBot="1">
      <c r="A114" s="38">
        <v>95</v>
      </c>
      <c r="B114" s="45">
        <v>94</v>
      </c>
      <c r="C114" s="31" t="s">
        <v>105</v>
      </c>
      <c r="D114" s="32" t="s">
        <v>68</v>
      </c>
      <c r="E114" s="33" t="s">
        <v>69</v>
      </c>
      <c r="F114" s="34">
        <v>220.00000000000003</v>
      </c>
      <c r="G114" s="35">
        <v>1</v>
      </c>
      <c r="H114" s="36">
        <v>1</v>
      </c>
      <c r="I114" s="36">
        <v>0</v>
      </c>
      <c r="J114" s="37">
        <f t="shared" si="9"/>
        <v>0.22000000000000003</v>
      </c>
      <c r="K114" s="37">
        <f t="shared" si="15"/>
        <v>0.22000000000000003</v>
      </c>
      <c r="L114" s="37"/>
      <c r="M114" s="37">
        <v>220.00000000000003</v>
      </c>
      <c r="N114" s="5">
        <f t="shared" si="11"/>
        <v>220.00000000000003</v>
      </c>
      <c r="O114" s="37">
        <v>7000</v>
      </c>
      <c r="P114" s="37">
        <v>6000</v>
      </c>
      <c r="Q114" s="5">
        <f t="shared" si="12"/>
        <v>6000</v>
      </c>
      <c r="R114" s="38">
        <v>6500</v>
      </c>
      <c r="S114" s="4">
        <f t="shared" si="13"/>
        <v>6500</v>
      </c>
    </row>
    <row r="115" spans="1:19" s="39" customFormat="1" ht="23.25" thickBot="1">
      <c r="A115" s="38">
        <v>96</v>
      </c>
      <c r="B115" s="45">
        <v>95</v>
      </c>
      <c r="C115" s="31" t="s">
        <v>106</v>
      </c>
      <c r="D115" s="32" t="s">
        <v>68</v>
      </c>
      <c r="E115" s="33" t="s">
        <v>69</v>
      </c>
      <c r="F115" s="34">
        <v>5500</v>
      </c>
      <c r="G115" s="35">
        <v>2</v>
      </c>
      <c r="H115" s="36">
        <v>2</v>
      </c>
      <c r="I115" s="36">
        <v>0</v>
      </c>
      <c r="J115" s="37">
        <f t="shared" si="9"/>
        <v>11</v>
      </c>
      <c r="K115" s="37">
        <f t="shared" si="15"/>
        <v>11</v>
      </c>
      <c r="L115" s="37"/>
      <c r="M115" s="37">
        <v>5500</v>
      </c>
      <c r="N115" s="5">
        <f t="shared" si="11"/>
        <v>11000</v>
      </c>
      <c r="O115" s="37">
        <v>3400</v>
      </c>
      <c r="P115" s="37">
        <v>3000</v>
      </c>
      <c r="Q115" s="5">
        <f t="shared" si="12"/>
        <v>6000</v>
      </c>
      <c r="R115" s="38">
        <v>3948</v>
      </c>
      <c r="S115" s="4">
        <f t="shared" si="13"/>
        <v>7896</v>
      </c>
    </row>
    <row r="116" spans="1:19" s="39" customFormat="1" ht="23.25" thickBot="1">
      <c r="A116" s="38">
        <v>97</v>
      </c>
      <c r="B116" s="45">
        <v>96</v>
      </c>
      <c r="C116" s="31" t="s">
        <v>107</v>
      </c>
      <c r="D116" s="32" t="s">
        <v>68</v>
      </c>
      <c r="E116" s="33" t="s">
        <v>69</v>
      </c>
      <c r="F116" s="34">
        <v>55000.000000000007</v>
      </c>
      <c r="G116" s="35">
        <v>2</v>
      </c>
      <c r="H116" s="36">
        <v>2</v>
      </c>
      <c r="I116" s="36">
        <v>0</v>
      </c>
      <c r="J116" s="37">
        <f t="shared" si="9"/>
        <v>110.00000000000001</v>
      </c>
      <c r="K116" s="37">
        <f t="shared" si="15"/>
        <v>110.00000000000001</v>
      </c>
      <c r="L116" s="37"/>
      <c r="M116" s="37">
        <v>55000.000000000007</v>
      </c>
      <c r="N116" s="5">
        <f t="shared" si="11"/>
        <v>110000.00000000001</v>
      </c>
      <c r="O116" s="37">
        <v>7000</v>
      </c>
      <c r="P116" s="37">
        <v>6000</v>
      </c>
      <c r="Q116" s="5">
        <f t="shared" si="12"/>
        <v>12000</v>
      </c>
      <c r="R116" s="38">
        <v>8826</v>
      </c>
      <c r="S116" s="4">
        <f t="shared" si="13"/>
        <v>17652</v>
      </c>
    </row>
    <row r="117" spans="1:19" s="39" customFormat="1" ht="23.25" thickBot="1">
      <c r="A117" s="38">
        <v>98</v>
      </c>
      <c r="B117" s="45">
        <v>97</v>
      </c>
      <c r="C117" s="31" t="s">
        <v>108</v>
      </c>
      <c r="D117" s="32" t="s">
        <v>68</v>
      </c>
      <c r="E117" s="33" t="s">
        <v>69</v>
      </c>
      <c r="F117" s="34">
        <v>1650.0000000000002</v>
      </c>
      <c r="G117" s="35">
        <v>18</v>
      </c>
      <c r="H117" s="36">
        <v>18</v>
      </c>
      <c r="I117" s="36">
        <v>0</v>
      </c>
      <c r="J117" s="37">
        <f t="shared" si="9"/>
        <v>29.700000000000003</v>
      </c>
      <c r="K117" s="37">
        <f t="shared" si="15"/>
        <v>29.700000000000003</v>
      </c>
      <c r="L117" s="37"/>
      <c r="M117" s="37">
        <v>1650.0000000000002</v>
      </c>
      <c r="N117" s="5">
        <f t="shared" si="11"/>
        <v>29700.000000000004</v>
      </c>
      <c r="O117" s="37">
        <v>3800</v>
      </c>
      <c r="P117" s="37">
        <v>3900</v>
      </c>
      <c r="Q117" s="5">
        <f t="shared" si="12"/>
        <v>70200</v>
      </c>
      <c r="R117" s="38">
        <v>640</v>
      </c>
      <c r="S117" s="4">
        <f t="shared" si="13"/>
        <v>11520</v>
      </c>
    </row>
    <row r="118" spans="1:19" s="39" customFormat="1" ht="23.25" thickBot="1">
      <c r="A118" s="38">
        <v>99</v>
      </c>
      <c r="B118" s="45">
        <v>98</v>
      </c>
      <c r="C118" s="31" t="s">
        <v>109</v>
      </c>
      <c r="D118" s="32" t="s">
        <v>68</v>
      </c>
      <c r="E118" s="33" t="s">
        <v>69</v>
      </c>
      <c r="F118" s="40">
        <v>2572.8780000000002</v>
      </c>
      <c r="G118" s="35">
        <v>20</v>
      </c>
      <c r="H118" s="36">
        <v>20</v>
      </c>
      <c r="I118" s="36">
        <v>0</v>
      </c>
      <c r="J118" s="37">
        <f t="shared" si="9"/>
        <v>51.457560000000008</v>
      </c>
      <c r="K118" s="37">
        <f t="shared" si="15"/>
        <v>51.457560000000008</v>
      </c>
      <c r="L118" s="37"/>
      <c r="M118" s="37">
        <v>2572.8780000000002</v>
      </c>
      <c r="N118" s="5">
        <f t="shared" si="11"/>
        <v>51457.560000000005</v>
      </c>
      <c r="O118" s="37">
        <v>2500</v>
      </c>
      <c r="P118" s="37">
        <v>2000</v>
      </c>
      <c r="Q118" s="5">
        <f t="shared" si="12"/>
        <v>40000</v>
      </c>
      <c r="R118" s="38">
        <v>2829</v>
      </c>
      <c r="S118" s="4">
        <f t="shared" si="13"/>
        <v>56580</v>
      </c>
    </row>
    <row r="119" spans="1:19" s="39" customFormat="1" ht="23.25" thickBot="1">
      <c r="A119" s="38">
        <v>100</v>
      </c>
      <c r="B119" s="45">
        <v>99</v>
      </c>
      <c r="C119" s="31" t="s">
        <v>110</v>
      </c>
      <c r="D119" s="32" t="s">
        <v>68</v>
      </c>
      <c r="E119" s="33" t="s">
        <v>69</v>
      </c>
      <c r="F119" s="40">
        <v>55.935000000000009</v>
      </c>
      <c r="G119" s="35">
        <v>55</v>
      </c>
      <c r="H119" s="36">
        <v>55</v>
      </c>
      <c r="I119" s="36">
        <v>0</v>
      </c>
      <c r="J119" s="37">
        <f t="shared" si="9"/>
        <v>3.0764250000000009</v>
      </c>
      <c r="K119" s="37">
        <f t="shared" si="15"/>
        <v>3.0764250000000009</v>
      </c>
      <c r="L119" s="37"/>
      <c r="M119" s="37">
        <v>55.935000000000009</v>
      </c>
      <c r="N119" s="5">
        <f t="shared" si="11"/>
        <v>3076.4250000000006</v>
      </c>
      <c r="O119" s="37">
        <v>60</v>
      </c>
      <c r="P119" s="37">
        <v>90</v>
      </c>
      <c r="Q119" s="5">
        <f t="shared" si="12"/>
        <v>4950</v>
      </c>
      <c r="R119" s="38">
        <v>112</v>
      </c>
      <c r="S119" s="4">
        <f t="shared" si="13"/>
        <v>6160</v>
      </c>
    </row>
    <row r="120" spans="1:19" s="39" customFormat="1" ht="23.25" thickBot="1">
      <c r="A120" s="38">
        <v>101</v>
      </c>
      <c r="B120" s="45">
        <v>100</v>
      </c>
      <c r="C120" s="31" t="s">
        <v>111</v>
      </c>
      <c r="D120" s="32" t="s">
        <v>68</v>
      </c>
      <c r="E120" s="33" t="s">
        <v>69</v>
      </c>
      <c r="F120" s="40">
        <v>1650.0000000000002</v>
      </c>
      <c r="G120" s="35">
        <v>20</v>
      </c>
      <c r="H120" s="36">
        <v>20</v>
      </c>
      <c r="I120" s="36">
        <v>0</v>
      </c>
      <c r="J120" s="37">
        <f t="shared" si="9"/>
        <v>33.000000000000007</v>
      </c>
      <c r="K120" s="37">
        <f t="shared" si="15"/>
        <v>33.000000000000007</v>
      </c>
      <c r="L120" s="37"/>
      <c r="M120" s="37">
        <v>1650.0000000000002</v>
      </c>
      <c r="N120" s="5">
        <f t="shared" si="11"/>
        <v>33000.000000000007</v>
      </c>
      <c r="O120" s="37">
        <v>480</v>
      </c>
      <c r="P120" s="37">
        <v>550</v>
      </c>
      <c r="Q120" s="5">
        <f t="shared" si="12"/>
        <v>11000</v>
      </c>
      <c r="R120" s="38">
        <v>805</v>
      </c>
      <c r="S120" s="4">
        <f t="shared" si="13"/>
        <v>16100</v>
      </c>
    </row>
    <row r="121" spans="1:19" ht="23.25" thickBot="1">
      <c r="A121" s="38">
        <v>102</v>
      </c>
      <c r="B121" s="44">
        <v>101</v>
      </c>
      <c r="C121" s="6" t="s">
        <v>112</v>
      </c>
      <c r="D121" s="16" t="s">
        <v>68</v>
      </c>
      <c r="E121" s="3" t="s">
        <v>69</v>
      </c>
      <c r="F121" s="23">
        <v>4400</v>
      </c>
      <c r="G121" s="27">
        <v>10</v>
      </c>
      <c r="H121" s="28">
        <v>10</v>
      </c>
      <c r="I121" s="28">
        <v>0</v>
      </c>
      <c r="J121" s="5">
        <f t="shared" si="9"/>
        <v>44</v>
      </c>
      <c r="K121" s="5">
        <f t="shared" si="15"/>
        <v>44</v>
      </c>
      <c r="L121" s="5"/>
      <c r="M121" s="5">
        <v>4400</v>
      </c>
      <c r="N121" s="5">
        <f t="shared" si="11"/>
        <v>44000</v>
      </c>
      <c r="O121" s="5">
        <v>2400</v>
      </c>
      <c r="P121" s="5">
        <v>950</v>
      </c>
      <c r="Q121" s="5">
        <f t="shared" si="12"/>
        <v>9500</v>
      </c>
      <c r="R121" s="4">
        <v>1500</v>
      </c>
      <c r="S121" s="4">
        <f t="shared" si="13"/>
        <v>15000</v>
      </c>
    </row>
    <row r="122" spans="1:19" ht="23.25" thickBot="1">
      <c r="A122" s="38">
        <v>103</v>
      </c>
      <c r="B122" s="44">
        <v>102</v>
      </c>
      <c r="C122" s="6" t="s">
        <v>113</v>
      </c>
      <c r="D122" s="16" t="s">
        <v>68</v>
      </c>
      <c r="E122" s="3" t="s">
        <v>69</v>
      </c>
      <c r="F122" s="23">
        <v>550</v>
      </c>
      <c r="G122" s="27">
        <v>10</v>
      </c>
      <c r="H122" s="28">
        <v>10</v>
      </c>
      <c r="I122" s="28">
        <v>0</v>
      </c>
      <c r="J122" s="5">
        <f t="shared" si="9"/>
        <v>5.5</v>
      </c>
      <c r="K122" s="5">
        <f t="shared" si="15"/>
        <v>5.5</v>
      </c>
      <c r="L122" s="5"/>
      <c r="M122" s="5">
        <v>550</v>
      </c>
      <c r="N122" s="5">
        <f t="shared" si="11"/>
        <v>5500</v>
      </c>
      <c r="O122" s="5">
        <v>2650</v>
      </c>
      <c r="P122" s="5">
        <v>950</v>
      </c>
      <c r="Q122" s="5">
        <f t="shared" si="12"/>
        <v>9500</v>
      </c>
      <c r="R122" s="4">
        <v>1500</v>
      </c>
      <c r="S122" s="4">
        <f t="shared" si="13"/>
        <v>15000</v>
      </c>
    </row>
    <row r="123" spans="1:19" ht="23.25" thickBot="1">
      <c r="A123" s="38">
        <v>104</v>
      </c>
      <c r="B123" s="44">
        <v>103</v>
      </c>
      <c r="C123" s="2" t="s">
        <v>114</v>
      </c>
      <c r="D123" s="16" t="s">
        <v>68</v>
      </c>
      <c r="E123" s="3" t="s">
        <v>69</v>
      </c>
      <c r="F123" s="23">
        <v>11</v>
      </c>
      <c r="G123" s="27">
        <v>3</v>
      </c>
      <c r="H123" s="28">
        <v>3</v>
      </c>
      <c r="I123" s="28">
        <v>0</v>
      </c>
      <c r="J123" s="5">
        <f t="shared" si="9"/>
        <v>3.3000000000000002E-2</v>
      </c>
      <c r="K123" s="5">
        <f t="shared" si="15"/>
        <v>3.3000000000000002E-2</v>
      </c>
      <c r="L123" s="5"/>
      <c r="M123" s="5">
        <v>11</v>
      </c>
      <c r="N123" s="5">
        <f t="shared" si="11"/>
        <v>33</v>
      </c>
      <c r="O123" s="5">
        <v>30</v>
      </c>
      <c r="P123" s="5">
        <v>40</v>
      </c>
      <c r="Q123" s="5">
        <f t="shared" si="12"/>
        <v>120</v>
      </c>
      <c r="R123" s="4">
        <v>36</v>
      </c>
      <c r="S123" s="4">
        <f t="shared" si="13"/>
        <v>108</v>
      </c>
    </row>
    <row r="124" spans="1:19" ht="23.25" thickBot="1">
      <c r="A124" s="38">
        <v>105</v>
      </c>
      <c r="B124" s="44">
        <v>104</v>
      </c>
      <c r="C124" s="2" t="s">
        <v>115</v>
      </c>
      <c r="D124" s="16" t="s">
        <v>68</v>
      </c>
      <c r="E124" s="3" t="s">
        <v>69</v>
      </c>
      <c r="F124" s="24">
        <v>67.118644067796623</v>
      </c>
      <c r="G124" s="27">
        <v>3</v>
      </c>
      <c r="H124" s="28">
        <v>3</v>
      </c>
      <c r="I124" s="28">
        <v>0</v>
      </c>
      <c r="J124" s="5">
        <f t="shared" si="9"/>
        <v>0.20135593220338988</v>
      </c>
      <c r="K124" s="5">
        <f t="shared" si="15"/>
        <v>0.20135593220338988</v>
      </c>
      <c r="L124" s="5"/>
      <c r="M124" s="5">
        <v>67.118644067796623</v>
      </c>
      <c r="N124" s="5">
        <f t="shared" si="11"/>
        <v>201.35593220338987</v>
      </c>
      <c r="O124" s="5">
        <v>45</v>
      </c>
      <c r="P124" s="5">
        <v>40</v>
      </c>
      <c r="Q124" s="5">
        <f t="shared" si="12"/>
        <v>120</v>
      </c>
      <c r="R124" s="4">
        <v>52</v>
      </c>
      <c r="S124" s="4">
        <f t="shared" si="13"/>
        <v>156</v>
      </c>
    </row>
    <row r="125" spans="1:19" ht="23.25" thickBot="1">
      <c r="A125" s="38">
        <v>106</v>
      </c>
      <c r="B125" s="44">
        <v>105</v>
      </c>
      <c r="C125" s="2" t="s">
        <v>116</v>
      </c>
      <c r="D125" s="16" t="s">
        <v>68</v>
      </c>
      <c r="E125" s="3" t="s">
        <v>69</v>
      </c>
      <c r="F125" s="23">
        <v>671</v>
      </c>
      <c r="G125" s="27">
        <v>2</v>
      </c>
      <c r="H125" s="28">
        <v>2</v>
      </c>
      <c r="I125" s="28">
        <v>0</v>
      </c>
      <c r="J125" s="5">
        <f t="shared" si="9"/>
        <v>1.3420000000000001</v>
      </c>
      <c r="K125" s="5">
        <f t="shared" si="15"/>
        <v>1.3420000000000001</v>
      </c>
      <c r="L125" s="5"/>
      <c r="M125" s="5">
        <v>671</v>
      </c>
      <c r="N125" s="5">
        <f t="shared" si="11"/>
        <v>1342</v>
      </c>
      <c r="O125" s="5">
        <v>900</v>
      </c>
      <c r="P125" s="5">
        <v>850</v>
      </c>
      <c r="Q125" s="5">
        <f t="shared" si="12"/>
        <v>1700</v>
      </c>
      <c r="R125" s="4">
        <v>1370</v>
      </c>
      <c r="S125" s="4">
        <f t="shared" si="13"/>
        <v>2740</v>
      </c>
    </row>
    <row r="126" spans="1:19" ht="23.25" thickBot="1">
      <c r="A126" s="38">
        <v>107</v>
      </c>
      <c r="B126" s="44">
        <v>106</v>
      </c>
      <c r="C126" s="2" t="s">
        <v>117</v>
      </c>
      <c r="D126" s="16" t="s">
        <v>68</v>
      </c>
      <c r="E126" s="3" t="s">
        <v>69</v>
      </c>
      <c r="F126" s="23">
        <v>440.00000000000006</v>
      </c>
      <c r="G126" s="27">
        <v>2</v>
      </c>
      <c r="H126" s="28">
        <v>2</v>
      </c>
      <c r="I126" s="28">
        <v>0</v>
      </c>
      <c r="J126" s="5">
        <f t="shared" si="9"/>
        <v>0.88000000000000012</v>
      </c>
      <c r="K126" s="5">
        <f t="shared" si="15"/>
        <v>0.88000000000000012</v>
      </c>
      <c r="L126" s="5"/>
      <c r="M126" s="5">
        <v>440.00000000000006</v>
      </c>
      <c r="N126" s="5">
        <f t="shared" si="11"/>
        <v>880.00000000000011</v>
      </c>
      <c r="O126" s="5">
        <v>500</v>
      </c>
      <c r="P126" s="5">
        <v>150</v>
      </c>
      <c r="Q126" s="5">
        <f t="shared" si="12"/>
        <v>300</v>
      </c>
      <c r="R126" s="4">
        <v>100</v>
      </c>
      <c r="S126" s="4">
        <f t="shared" si="13"/>
        <v>200</v>
      </c>
    </row>
    <row r="127" spans="1:19" ht="23.25" thickBot="1">
      <c r="A127" s="38">
        <v>108</v>
      </c>
      <c r="B127" s="44">
        <v>107</v>
      </c>
      <c r="C127" s="2" t="s">
        <v>118</v>
      </c>
      <c r="D127" s="16" t="s">
        <v>68</v>
      </c>
      <c r="E127" s="3" t="s">
        <v>69</v>
      </c>
      <c r="F127" s="23">
        <v>1222.683</v>
      </c>
      <c r="G127" s="27">
        <v>1</v>
      </c>
      <c r="H127" s="28">
        <v>1</v>
      </c>
      <c r="I127" s="28">
        <v>0</v>
      </c>
      <c r="J127" s="5">
        <f t="shared" si="9"/>
        <v>1.222683</v>
      </c>
      <c r="K127" s="5">
        <f t="shared" si="15"/>
        <v>1.222683</v>
      </c>
      <c r="L127" s="5"/>
      <c r="M127" s="5">
        <v>1222.683</v>
      </c>
      <c r="N127" s="5">
        <f t="shared" si="11"/>
        <v>1222.683</v>
      </c>
      <c r="O127" s="5">
        <v>200</v>
      </c>
      <c r="P127" s="5">
        <v>120</v>
      </c>
      <c r="Q127" s="5">
        <f t="shared" si="12"/>
        <v>120</v>
      </c>
      <c r="R127" s="4">
        <v>196</v>
      </c>
      <c r="S127" s="4">
        <f t="shared" si="13"/>
        <v>196</v>
      </c>
    </row>
    <row r="128" spans="1:19" ht="23.25" thickBot="1">
      <c r="A128" s="38">
        <v>109</v>
      </c>
      <c r="B128" s="44">
        <v>108</v>
      </c>
      <c r="C128" s="2" t="s">
        <v>119</v>
      </c>
      <c r="D128" s="16" t="s">
        <v>68</v>
      </c>
      <c r="E128" s="3" t="s">
        <v>69</v>
      </c>
      <c r="F128" s="23">
        <v>110.00000000000001</v>
      </c>
      <c r="G128" s="27">
        <v>9</v>
      </c>
      <c r="H128" s="28">
        <v>9</v>
      </c>
      <c r="I128" s="28">
        <v>0</v>
      </c>
      <c r="J128" s="5">
        <f t="shared" si="9"/>
        <v>0.9900000000000001</v>
      </c>
      <c r="K128" s="5">
        <f t="shared" si="15"/>
        <v>0.9900000000000001</v>
      </c>
      <c r="L128" s="5"/>
      <c r="M128" s="5">
        <v>110.00000000000001</v>
      </c>
      <c r="N128" s="5">
        <f t="shared" si="11"/>
        <v>990.00000000000011</v>
      </c>
      <c r="O128" s="5">
        <v>45</v>
      </c>
      <c r="P128" s="5">
        <v>50</v>
      </c>
      <c r="Q128" s="5">
        <f t="shared" si="12"/>
        <v>450</v>
      </c>
      <c r="R128" s="4">
        <v>42</v>
      </c>
      <c r="S128" s="4">
        <f t="shared" si="13"/>
        <v>378</v>
      </c>
    </row>
    <row r="129" spans="1:19" ht="23.25" thickBot="1">
      <c r="A129" s="38">
        <v>110</v>
      </c>
      <c r="B129" s="44">
        <v>109</v>
      </c>
      <c r="C129" s="2" t="s">
        <v>120</v>
      </c>
      <c r="D129" s="16" t="s">
        <v>68</v>
      </c>
      <c r="E129" s="3" t="s">
        <v>69</v>
      </c>
      <c r="F129" s="23">
        <v>424.11600000000004</v>
      </c>
      <c r="G129" s="27">
        <v>1</v>
      </c>
      <c r="H129" s="28">
        <v>1</v>
      </c>
      <c r="I129" s="28">
        <v>0</v>
      </c>
      <c r="J129" s="5">
        <f t="shared" ref="J129:J130" si="16">K129+L129</f>
        <v>0.42411600000000005</v>
      </c>
      <c r="K129" s="5">
        <f t="shared" si="15"/>
        <v>0.42411600000000005</v>
      </c>
      <c r="L129" s="5"/>
      <c r="M129" s="5">
        <v>424.11600000000004</v>
      </c>
      <c r="N129" s="5">
        <f t="shared" si="11"/>
        <v>424.11600000000004</v>
      </c>
      <c r="O129" s="5">
        <v>400</v>
      </c>
      <c r="P129" s="5">
        <v>400</v>
      </c>
      <c r="Q129" s="5">
        <f t="shared" si="12"/>
        <v>400</v>
      </c>
      <c r="R129" s="4">
        <v>520</v>
      </c>
      <c r="S129" s="4">
        <f t="shared" si="13"/>
        <v>520</v>
      </c>
    </row>
    <row r="130" spans="1:19" ht="23.25" thickBot="1">
      <c r="A130" s="38">
        <v>111</v>
      </c>
      <c r="B130" s="44">
        <v>110</v>
      </c>
      <c r="C130" s="9" t="s">
        <v>121</v>
      </c>
      <c r="D130" s="16" t="s">
        <v>68</v>
      </c>
      <c r="E130" s="3" t="s">
        <v>69</v>
      </c>
      <c r="F130" s="21">
        <v>440.00000000000006</v>
      </c>
      <c r="G130" s="27">
        <v>12</v>
      </c>
      <c r="H130" s="28">
        <v>12</v>
      </c>
      <c r="I130" s="28">
        <v>0</v>
      </c>
      <c r="J130" s="5">
        <f t="shared" si="16"/>
        <v>5.2800000000000011</v>
      </c>
      <c r="K130" s="5">
        <f t="shared" si="15"/>
        <v>5.2800000000000011</v>
      </c>
      <c r="L130" s="5"/>
      <c r="M130" s="5">
        <v>440.00000000000006</v>
      </c>
      <c r="N130" s="5">
        <f t="shared" si="11"/>
        <v>5280.0000000000009</v>
      </c>
      <c r="O130" s="5">
        <v>650</v>
      </c>
      <c r="P130" s="5">
        <v>650</v>
      </c>
      <c r="Q130" s="5">
        <f t="shared" si="12"/>
        <v>7800</v>
      </c>
      <c r="R130" s="4">
        <v>850</v>
      </c>
      <c r="S130" s="4">
        <f t="shared" si="13"/>
        <v>10200</v>
      </c>
    </row>
    <row r="132" spans="1:19" hidden="1">
      <c r="N132" s="41">
        <f>SUM(N10:N131)</f>
        <v>2259299.9246101691</v>
      </c>
      <c r="Q132" s="41">
        <f>SUM(Q10:Q131)</f>
        <v>2017373</v>
      </c>
      <c r="S132" s="1">
        <f>SUM(S10:S130)</f>
        <v>2434514</v>
      </c>
    </row>
    <row r="133" spans="1:19" hidden="1">
      <c r="G133" s="11" t="s">
        <v>145</v>
      </c>
      <c r="N133" s="1">
        <f>N132*1.18</f>
        <v>2665973.9110399992</v>
      </c>
      <c r="Q133" s="1">
        <f>Q132*1.18</f>
        <v>2380500.1399999997</v>
      </c>
      <c r="S133" s="1">
        <f>S132*1.18</f>
        <v>2872726.52</v>
      </c>
    </row>
    <row r="134" spans="1:19" hidden="1">
      <c r="C134" s="1" t="s">
        <v>131</v>
      </c>
      <c r="G134" s="11" t="s">
        <v>134</v>
      </c>
    </row>
    <row r="136" spans="1:19">
      <c r="G136" s="13"/>
    </row>
  </sheetData>
  <mergeCells count="15">
    <mergeCell ref="A6:A8"/>
    <mergeCell ref="D2:R2"/>
    <mergeCell ref="D3:R3"/>
    <mergeCell ref="J4:L4"/>
    <mergeCell ref="B6:B8"/>
    <mergeCell ref="C6:C8"/>
    <mergeCell ref="D6:D8"/>
    <mergeCell ref="E6:E8"/>
    <mergeCell ref="F6:F8"/>
    <mergeCell ref="G6:G8"/>
    <mergeCell ref="H6:H8"/>
    <mergeCell ref="I6:I8"/>
    <mergeCell ref="J6:J8"/>
    <mergeCell ref="K6:K8"/>
    <mergeCell ref="L6:L8"/>
  </mergeCells>
  <conditionalFormatting sqref="F104:F108 F110:F130 F83 F85:F97 F40:F42 F44:F53 F55:F60 F62:F81 F10:F20 F22:F38 G10:I130 E9:E130">
    <cfRule type="cellIs" dxfId="1" priority="21" operator="equal">
      <formula>0</formula>
    </cfRule>
  </conditionalFormatting>
  <pageMargins left="0.68" right="0" top="0.46" bottom="0.74803149606299213" header="0.31496062992125984" footer="0.31496062992125984"/>
  <pageSetup paperSize="9" scale="24" fitToWidth="0" fitToHeight="0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T129"/>
  <sheetViews>
    <sheetView tabSelected="1" zoomScale="80" zoomScaleNormal="80" workbookViewId="0">
      <selection activeCell="W3" sqref="W3"/>
    </sheetView>
  </sheetViews>
  <sheetFormatPr defaultRowHeight="14.25" outlineLevelCol="1"/>
  <cols>
    <col min="1" max="1" width="6.5703125" style="59" customWidth="1"/>
    <col min="2" max="2" width="7" style="59" hidden="1" customWidth="1"/>
    <col min="3" max="3" width="62.85546875" style="62" customWidth="1"/>
    <col min="4" max="4" width="9" style="59" bestFit="1" customWidth="1"/>
    <col min="5" max="5" width="14.28515625" style="62" hidden="1" customWidth="1"/>
    <col min="6" max="6" width="11.28515625" style="62" hidden="1" customWidth="1"/>
    <col min="7" max="7" width="11.140625" style="59" bestFit="1" customWidth="1"/>
    <col min="8" max="8" width="8.42578125" style="62" hidden="1" customWidth="1"/>
    <col min="9" max="9" width="10.42578125" style="62" hidden="1" customWidth="1"/>
    <col min="10" max="10" width="19.28515625" style="62" hidden="1" customWidth="1"/>
    <col min="11" max="11" width="27.5703125" style="62" hidden="1" customWidth="1"/>
    <col min="12" max="12" width="29.7109375" style="62" hidden="1" customWidth="1"/>
    <col min="13" max="13" width="9.7109375" style="62" hidden="1" customWidth="1"/>
    <col min="14" max="14" width="13.140625" style="62" hidden="1" customWidth="1"/>
    <col min="15" max="15" width="9.28515625" style="62" hidden="1" customWidth="1"/>
    <col min="16" max="16" width="17.5703125" style="62" hidden="1" customWidth="1"/>
    <col min="17" max="17" width="11.85546875" style="62" hidden="1" customWidth="1"/>
    <col min="18" max="18" width="18.5703125" style="62" hidden="1" customWidth="1"/>
    <col min="19" max="19" width="11.85546875" style="62" hidden="1" customWidth="1"/>
    <col min="20" max="20" width="6.85546875" style="62" hidden="1" customWidth="1" outlineLevel="1"/>
    <col min="21" max="21" width="0" style="62" hidden="1" customWidth="1"/>
    <col min="22" max="16384" width="9.140625" style="62"/>
  </cols>
  <sheetData>
    <row r="1" spans="1:20" ht="65.25" customHeight="1">
      <c r="C1" s="60" t="s">
        <v>151</v>
      </c>
      <c r="D1" s="60"/>
      <c r="E1" s="60"/>
      <c r="F1" s="60"/>
      <c r="G1" s="60"/>
      <c r="H1" s="60"/>
      <c r="I1" s="60"/>
      <c r="J1" s="60"/>
      <c r="K1" s="60"/>
      <c r="L1" s="60"/>
      <c r="M1" s="60"/>
      <c r="N1" s="60"/>
      <c r="O1" s="60"/>
      <c r="P1" s="60"/>
      <c r="Q1" s="60"/>
      <c r="R1" s="60"/>
      <c r="S1" s="61"/>
    </row>
    <row r="2" spans="1:20" ht="15" thickBot="1"/>
    <row r="3" spans="1:20" ht="15" thickBot="1">
      <c r="A3" s="63" t="s">
        <v>149</v>
      </c>
      <c r="B3" s="63" t="s">
        <v>0</v>
      </c>
      <c r="C3" s="64" t="s">
        <v>122</v>
      </c>
      <c r="D3" s="63" t="s">
        <v>1</v>
      </c>
      <c r="E3" s="65" t="s">
        <v>123</v>
      </c>
      <c r="F3" s="66" t="s">
        <v>124</v>
      </c>
      <c r="G3" s="67" t="s">
        <v>150</v>
      </c>
      <c r="H3" s="68" t="s">
        <v>126</v>
      </c>
      <c r="I3" s="68" t="s">
        <v>127</v>
      </c>
      <c r="J3" s="68" t="s">
        <v>128</v>
      </c>
      <c r="K3" s="68" t="s">
        <v>129</v>
      </c>
      <c r="L3" s="68" t="s">
        <v>130</v>
      </c>
      <c r="M3" s="69"/>
      <c r="N3" s="69"/>
      <c r="O3" s="69"/>
      <c r="P3" s="69"/>
      <c r="Q3" s="69"/>
      <c r="R3" s="70"/>
      <c r="S3" s="70"/>
    </row>
    <row r="4" spans="1:20" ht="29.25" thickBot="1">
      <c r="A4" s="63"/>
      <c r="B4" s="63"/>
      <c r="C4" s="71"/>
      <c r="D4" s="63"/>
      <c r="E4" s="65"/>
      <c r="F4" s="66"/>
      <c r="G4" s="67"/>
      <c r="H4" s="68"/>
      <c r="I4" s="68"/>
      <c r="J4" s="68"/>
      <c r="K4" s="68"/>
      <c r="L4" s="68"/>
      <c r="M4" s="69" t="s">
        <v>140</v>
      </c>
      <c r="N4" s="69" t="s">
        <v>144</v>
      </c>
      <c r="O4" s="69" t="s">
        <v>141</v>
      </c>
      <c r="P4" s="69" t="s">
        <v>142</v>
      </c>
      <c r="Q4" s="69" t="s">
        <v>144</v>
      </c>
      <c r="R4" s="70" t="s">
        <v>143</v>
      </c>
      <c r="S4" s="70" t="s">
        <v>144</v>
      </c>
    </row>
    <row r="5" spans="1:20" ht="15" thickBot="1">
      <c r="A5" s="63"/>
      <c r="B5" s="63"/>
      <c r="C5" s="72"/>
      <c r="D5" s="63"/>
      <c r="E5" s="65"/>
      <c r="F5" s="66"/>
      <c r="G5" s="67"/>
      <c r="H5" s="68"/>
      <c r="I5" s="68"/>
      <c r="J5" s="68"/>
      <c r="K5" s="68"/>
      <c r="L5" s="68"/>
      <c r="M5" s="69"/>
      <c r="N5" s="69"/>
      <c r="O5" s="69"/>
      <c r="P5" s="69"/>
      <c r="Q5" s="69"/>
      <c r="R5" s="70"/>
      <c r="S5" s="70"/>
    </row>
    <row r="6" spans="1:20" ht="15" thickBot="1">
      <c r="A6" s="73"/>
      <c r="B6" s="74"/>
      <c r="C6" s="75" t="s">
        <v>4</v>
      </c>
      <c r="D6" s="76"/>
      <c r="E6" s="77"/>
      <c r="F6" s="78"/>
      <c r="G6" s="79"/>
      <c r="H6" s="70"/>
      <c r="I6" s="70"/>
      <c r="J6" s="70"/>
      <c r="K6" s="70"/>
      <c r="L6" s="70"/>
      <c r="M6" s="70"/>
      <c r="N6" s="70"/>
      <c r="O6" s="70"/>
      <c r="P6" s="70"/>
      <c r="Q6" s="70"/>
      <c r="R6" s="70" t="s">
        <v>146</v>
      </c>
      <c r="S6" s="70"/>
    </row>
    <row r="7" spans="1:20" ht="29.25" thickBot="1">
      <c r="A7" s="73">
        <v>1</v>
      </c>
      <c r="B7" s="74">
        <v>1</v>
      </c>
      <c r="C7" s="80" t="s">
        <v>5</v>
      </c>
      <c r="D7" s="74" t="s">
        <v>2</v>
      </c>
      <c r="E7" s="81" t="s">
        <v>69</v>
      </c>
      <c r="F7" s="82">
        <v>24.277000000000001</v>
      </c>
      <c r="G7" s="74">
        <v>39</v>
      </c>
      <c r="H7" s="80">
        <v>57</v>
      </c>
      <c r="I7" s="80">
        <v>12</v>
      </c>
      <c r="J7" s="83">
        <f>K7+L7</f>
        <v>1.6751130000000001</v>
      </c>
      <c r="K7" s="83">
        <f t="shared" ref="K7:K66" si="0">H7*F7/1000</f>
        <v>1.3837889999999999</v>
      </c>
      <c r="L7" s="83">
        <f t="shared" ref="L7:L12" si="1">I7*F7/1000</f>
        <v>0.29132400000000003</v>
      </c>
      <c r="M7" s="83">
        <v>24.277000000000001</v>
      </c>
      <c r="N7" s="83">
        <f>G7*M7</f>
        <v>946.803</v>
      </c>
      <c r="O7" s="83">
        <v>50</v>
      </c>
      <c r="P7" s="83">
        <v>40</v>
      </c>
      <c r="Q7" s="83">
        <f>G7*P7</f>
        <v>1560</v>
      </c>
      <c r="R7" s="70">
        <v>72</v>
      </c>
      <c r="S7" s="70">
        <f>G7*R7</f>
        <v>2808</v>
      </c>
      <c r="T7" s="84">
        <v>18</v>
      </c>
    </row>
    <row r="8" spans="1:20" ht="29.25" thickBot="1">
      <c r="A8" s="73">
        <v>2</v>
      </c>
      <c r="B8" s="74">
        <v>2</v>
      </c>
      <c r="C8" s="80" t="s">
        <v>6</v>
      </c>
      <c r="D8" s="74" t="s">
        <v>2</v>
      </c>
      <c r="E8" s="81" t="s">
        <v>69</v>
      </c>
      <c r="F8" s="82">
        <v>58.63</v>
      </c>
      <c r="G8" s="74">
        <v>33</v>
      </c>
      <c r="H8" s="80">
        <v>51</v>
      </c>
      <c r="I8" s="80">
        <v>18</v>
      </c>
      <c r="J8" s="83">
        <f t="shared" ref="J8:J67" si="2">K8+L8</f>
        <v>4.0454699999999999</v>
      </c>
      <c r="K8" s="83">
        <f t="shared" si="0"/>
        <v>2.9901300000000002</v>
      </c>
      <c r="L8" s="83">
        <f t="shared" si="1"/>
        <v>1.0553400000000002</v>
      </c>
      <c r="M8" s="83">
        <v>58.63</v>
      </c>
      <c r="N8" s="83">
        <f t="shared" ref="N8:N68" si="3">G8*M8</f>
        <v>1934.7900000000002</v>
      </c>
      <c r="O8" s="83">
        <v>55</v>
      </c>
      <c r="P8" s="83">
        <v>40</v>
      </c>
      <c r="Q8" s="83">
        <f t="shared" ref="Q8:Q68" si="4">G8*P8</f>
        <v>1320</v>
      </c>
      <c r="R8" s="70">
        <v>72</v>
      </c>
      <c r="S8" s="70">
        <f t="shared" ref="S8:S68" si="5">G8*R8</f>
        <v>2376</v>
      </c>
      <c r="T8" s="84">
        <v>18</v>
      </c>
    </row>
    <row r="9" spans="1:20" ht="15" thickBot="1">
      <c r="A9" s="73">
        <v>3</v>
      </c>
      <c r="B9" s="74">
        <v>3</v>
      </c>
      <c r="C9" s="80" t="s">
        <v>7</v>
      </c>
      <c r="D9" s="74" t="s">
        <v>2</v>
      </c>
      <c r="E9" s="81" t="s">
        <v>69</v>
      </c>
      <c r="F9" s="82">
        <v>41.349000000000004</v>
      </c>
      <c r="G9" s="74">
        <v>33</v>
      </c>
      <c r="H9" s="80">
        <v>51</v>
      </c>
      <c r="I9" s="80">
        <v>18</v>
      </c>
      <c r="J9" s="83">
        <f t="shared" si="2"/>
        <v>2.853081</v>
      </c>
      <c r="K9" s="83">
        <f t="shared" si="0"/>
        <v>2.1087989999999999</v>
      </c>
      <c r="L9" s="83">
        <f t="shared" si="1"/>
        <v>0.744282</v>
      </c>
      <c r="M9" s="83">
        <v>41.349000000000004</v>
      </c>
      <c r="N9" s="83">
        <f t="shared" si="3"/>
        <v>1364.5170000000001</v>
      </c>
      <c r="O9" s="83">
        <v>45</v>
      </c>
      <c r="P9" s="83">
        <v>40</v>
      </c>
      <c r="Q9" s="83">
        <f t="shared" si="4"/>
        <v>1320</v>
      </c>
      <c r="R9" s="70">
        <v>58</v>
      </c>
      <c r="S9" s="70">
        <f t="shared" si="5"/>
        <v>1914</v>
      </c>
      <c r="T9" s="84">
        <v>18</v>
      </c>
    </row>
    <row r="10" spans="1:20" ht="15" thickBot="1">
      <c r="A10" s="73">
        <v>4</v>
      </c>
      <c r="B10" s="74">
        <v>4</v>
      </c>
      <c r="C10" s="80" t="s">
        <v>8</v>
      </c>
      <c r="D10" s="74" t="s">
        <v>2</v>
      </c>
      <c r="E10" s="81" t="s">
        <v>69</v>
      </c>
      <c r="F10" s="82">
        <v>25.432000000000002</v>
      </c>
      <c r="G10" s="74">
        <v>33</v>
      </c>
      <c r="H10" s="80">
        <v>51</v>
      </c>
      <c r="I10" s="80">
        <v>18</v>
      </c>
      <c r="J10" s="83">
        <f t="shared" si="2"/>
        <v>1.7548080000000001</v>
      </c>
      <c r="K10" s="83">
        <f t="shared" si="0"/>
        <v>1.2970320000000002</v>
      </c>
      <c r="L10" s="83">
        <f t="shared" si="1"/>
        <v>0.45777600000000007</v>
      </c>
      <c r="M10" s="83">
        <v>25.432000000000002</v>
      </c>
      <c r="N10" s="83">
        <f t="shared" si="3"/>
        <v>839.25600000000009</v>
      </c>
      <c r="O10" s="83">
        <v>40</v>
      </c>
      <c r="P10" s="83">
        <v>40</v>
      </c>
      <c r="Q10" s="83">
        <f t="shared" si="4"/>
        <v>1320</v>
      </c>
      <c r="R10" s="70">
        <v>42</v>
      </c>
      <c r="S10" s="70">
        <f t="shared" si="5"/>
        <v>1386</v>
      </c>
      <c r="T10" s="84">
        <v>18</v>
      </c>
    </row>
    <row r="11" spans="1:20" ht="15" thickBot="1">
      <c r="A11" s="73">
        <v>5</v>
      </c>
      <c r="B11" s="74">
        <v>6</v>
      </c>
      <c r="C11" s="80" t="s">
        <v>10</v>
      </c>
      <c r="D11" s="74" t="s">
        <v>2</v>
      </c>
      <c r="E11" s="81" t="s">
        <v>69</v>
      </c>
      <c r="F11" s="82">
        <v>33.330000000000005</v>
      </c>
      <c r="G11" s="74">
        <v>33</v>
      </c>
      <c r="H11" s="80">
        <v>51</v>
      </c>
      <c r="I11" s="80">
        <v>12</v>
      </c>
      <c r="J11" s="83">
        <f t="shared" si="2"/>
        <v>2.0997900000000005</v>
      </c>
      <c r="K11" s="83">
        <f t="shared" si="0"/>
        <v>1.6998300000000004</v>
      </c>
      <c r="L11" s="83">
        <f t="shared" si="1"/>
        <v>0.39996000000000004</v>
      </c>
      <c r="M11" s="83">
        <v>33.330000000000005</v>
      </c>
      <c r="N11" s="83">
        <f t="shared" si="3"/>
        <v>1099.8900000000001</v>
      </c>
      <c r="O11" s="83">
        <v>25</v>
      </c>
      <c r="P11" s="83">
        <v>40</v>
      </c>
      <c r="Q11" s="83">
        <f t="shared" si="4"/>
        <v>1320</v>
      </c>
      <c r="R11" s="70">
        <v>56</v>
      </c>
      <c r="S11" s="70">
        <f t="shared" si="5"/>
        <v>1848</v>
      </c>
      <c r="T11" s="84">
        <v>18</v>
      </c>
    </row>
    <row r="12" spans="1:20" ht="15" thickBot="1">
      <c r="A12" s="73">
        <v>6</v>
      </c>
      <c r="B12" s="74">
        <v>8</v>
      </c>
      <c r="C12" s="80" t="s">
        <v>12</v>
      </c>
      <c r="D12" s="74" t="s">
        <v>2</v>
      </c>
      <c r="E12" s="81" t="s">
        <v>69</v>
      </c>
      <c r="F12" s="82">
        <v>125.29000000000002</v>
      </c>
      <c r="G12" s="74">
        <v>27</v>
      </c>
      <c r="H12" s="80">
        <v>45</v>
      </c>
      <c r="I12" s="80">
        <v>9</v>
      </c>
      <c r="J12" s="83">
        <f t="shared" si="2"/>
        <v>6.7656600000000005</v>
      </c>
      <c r="K12" s="83">
        <f t="shared" si="0"/>
        <v>5.6380500000000007</v>
      </c>
      <c r="L12" s="83">
        <f t="shared" si="1"/>
        <v>1.1276100000000002</v>
      </c>
      <c r="M12" s="83">
        <v>125.29000000000002</v>
      </c>
      <c r="N12" s="83">
        <f t="shared" si="3"/>
        <v>3382.8300000000004</v>
      </c>
      <c r="O12" s="83">
        <v>130</v>
      </c>
      <c r="P12" s="83">
        <v>140</v>
      </c>
      <c r="Q12" s="83">
        <f t="shared" si="4"/>
        <v>3780</v>
      </c>
      <c r="R12" s="70">
        <v>145</v>
      </c>
      <c r="S12" s="70">
        <f t="shared" si="5"/>
        <v>3915</v>
      </c>
      <c r="T12" s="84">
        <v>18</v>
      </c>
    </row>
    <row r="13" spans="1:20" ht="29.25" thickBot="1">
      <c r="A13" s="73">
        <v>7</v>
      </c>
      <c r="B13" s="74">
        <v>9</v>
      </c>
      <c r="C13" s="80" t="s">
        <v>13</v>
      </c>
      <c r="D13" s="74" t="s">
        <v>2</v>
      </c>
      <c r="E13" s="81" t="s">
        <v>69</v>
      </c>
      <c r="F13" s="82">
        <v>1510.1680000000003</v>
      </c>
      <c r="G13" s="74">
        <v>12</v>
      </c>
      <c r="H13" s="80">
        <v>30</v>
      </c>
      <c r="I13" s="80">
        <v>0</v>
      </c>
      <c r="J13" s="83">
        <f t="shared" si="2"/>
        <v>45.305040000000005</v>
      </c>
      <c r="K13" s="83">
        <f t="shared" si="0"/>
        <v>45.305040000000005</v>
      </c>
      <c r="L13" s="83"/>
      <c r="M13" s="83">
        <v>1510.1680000000003</v>
      </c>
      <c r="N13" s="83">
        <f t="shared" si="3"/>
        <v>18122.016000000003</v>
      </c>
      <c r="O13" s="83">
        <v>1250</v>
      </c>
      <c r="P13" s="83">
        <v>1100</v>
      </c>
      <c r="Q13" s="83">
        <f t="shared" si="4"/>
        <v>13200</v>
      </c>
      <c r="R13" s="70">
        <v>2318</v>
      </c>
      <c r="S13" s="70">
        <f t="shared" si="5"/>
        <v>27816</v>
      </c>
      <c r="T13" s="84">
        <v>18</v>
      </c>
    </row>
    <row r="14" spans="1:20" ht="15" thickBot="1">
      <c r="A14" s="73">
        <v>8</v>
      </c>
      <c r="B14" s="74">
        <v>10</v>
      </c>
      <c r="C14" s="80" t="s">
        <v>14</v>
      </c>
      <c r="D14" s="74" t="s">
        <v>2</v>
      </c>
      <c r="E14" s="81" t="s">
        <v>69</v>
      </c>
      <c r="F14" s="82">
        <v>424.11600000000004</v>
      </c>
      <c r="G14" s="74">
        <v>14</v>
      </c>
      <c r="H14" s="80">
        <v>29</v>
      </c>
      <c r="I14" s="80">
        <v>0</v>
      </c>
      <c r="J14" s="83">
        <f t="shared" si="2"/>
        <v>12.299364000000001</v>
      </c>
      <c r="K14" s="83">
        <f t="shared" si="0"/>
        <v>12.299364000000001</v>
      </c>
      <c r="L14" s="83"/>
      <c r="M14" s="83">
        <v>424.11600000000004</v>
      </c>
      <c r="N14" s="83">
        <f t="shared" si="3"/>
        <v>5937.6240000000007</v>
      </c>
      <c r="O14" s="83">
        <v>380</v>
      </c>
      <c r="P14" s="83">
        <v>420</v>
      </c>
      <c r="Q14" s="83">
        <f t="shared" si="4"/>
        <v>5880</v>
      </c>
      <c r="R14" s="70">
        <v>762</v>
      </c>
      <c r="S14" s="70">
        <f t="shared" si="5"/>
        <v>10668</v>
      </c>
      <c r="T14" s="84">
        <v>15</v>
      </c>
    </row>
    <row r="15" spans="1:20" ht="15" thickBot="1">
      <c r="A15" s="73">
        <v>9</v>
      </c>
      <c r="B15" s="74">
        <v>11</v>
      </c>
      <c r="C15" s="80" t="s">
        <v>15</v>
      </c>
      <c r="D15" s="74" t="s">
        <v>2</v>
      </c>
      <c r="E15" s="81" t="s">
        <v>69</v>
      </c>
      <c r="F15" s="82">
        <v>671.18700000000001</v>
      </c>
      <c r="G15" s="74">
        <v>2</v>
      </c>
      <c r="H15" s="80">
        <v>5</v>
      </c>
      <c r="I15" s="80">
        <v>2</v>
      </c>
      <c r="J15" s="83">
        <f t="shared" si="2"/>
        <v>4.6983090000000001</v>
      </c>
      <c r="K15" s="83">
        <f t="shared" si="0"/>
        <v>3.3559350000000001</v>
      </c>
      <c r="L15" s="83">
        <f>I15*F15/1000</f>
        <v>1.342374</v>
      </c>
      <c r="M15" s="83">
        <v>671.18700000000001</v>
      </c>
      <c r="N15" s="83">
        <f t="shared" si="3"/>
        <v>1342.374</v>
      </c>
      <c r="O15" s="83">
        <v>700</v>
      </c>
      <c r="P15" s="83">
        <v>800</v>
      </c>
      <c r="Q15" s="83">
        <f t="shared" si="4"/>
        <v>1600</v>
      </c>
      <c r="R15" s="70">
        <v>1126</v>
      </c>
      <c r="S15" s="70">
        <f t="shared" si="5"/>
        <v>2252</v>
      </c>
      <c r="T15" s="84">
        <v>3</v>
      </c>
    </row>
    <row r="16" spans="1:20" ht="15" thickBot="1">
      <c r="A16" s="73"/>
      <c r="B16" s="74"/>
      <c r="C16" s="75" t="s">
        <v>16</v>
      </c>
      <c r="D16" s="76"/>
      <c r="E16" s="77"/>
      <c r="F16" s="78"/>
      <c r="G16" s="79"/>
      <c r="H16" s="80">
        <v>0</v>
      </c>
      <c r="I16" s="80">
        <v>0</v>
      </c>
      <c r="J16" s="83">
        <f t="shared" si="2"/>
        <v>0</v>
      </c>
      <c r="K16" s="83">
        <f t="shared" si="0"/>
        <v>0</v>
      </c>
      <c r="L16" s="83"/>
      <c r="M16" s="83"/>
      <c r="N16" s="83">
        <f t="shared" si="3"/>
        <v>0</v>
      </c>
      <c r="O16" s="83"/>
      <c r="P16" s="83"/>
      <c r="Q16" s="83">
        <f t="shared" si="4"/>
        <v>0</v>
      </c>
      <c r="R16" s="70"/>
      <c r="S16" s="70">
        <f t="shared" si="5"/>
        <v>0</v>
      </c>
    </row>
    <row r="17" spans="1:19" ht="29.25" thickBot="1">
      <c r="A17" s="73">
        <v>10</v>
      </c>
      <c r="B17" s="74">
        <v>12</v>
      </c>
      <c r="C17" s="80" t="s">
        <v>139</v>
      </c>
      <c r="D17" s="74" t="s">
        <v>2</v>
      </c>
      <c r="E17" s="81" t="s">
        <v>69</v>
      </c>
      <c r="F17" s="82">
        <v>8.9980000000000011</v>
      </c>
      <c r="G17" s="74">
        <v>14</v>
      </c>
      <c r="H17" s="80">
        <v>11</v>
      </c>
      <c r="I17" s="80">
        <v>27</v>
      </c>
      <c r="J17" s="83">
        <f t="shared" si="2"/>
        <v>0.34192400000000001</v>
      </c>
      <c r="K17" s="83">
        <f t="shared" si="0"/>
        <v>9.897800000000001E-2</v>
      </c>
      <c r="L17" s="83">
        <f t="shared" ref="L17:L22" si="6">I17*F17/1000</f>
        <v>0.24294600000000002</v>
      </c>
      <c r="M17" s="83">
        <v>8.9980000000000011</v>
      </c>
      <c r="N17" s="83">
        <f t="shared" si="3"/>
        <v>125.97200000000001</v>
      </c>
      <c r="O17" s="83">
        <v>25</v>
      </c>
      <c r="P17" s="83">
        <v>30</v>
      </c>
      <c r="Q17" s="83">
        <f t="shared" si="4"/>
        <v>420</v>
      </c>
      <c r="R17" s="70">
        <v>35</v>
      </c>
      <c r="S17" s="70">
        <f t="shared" si="5"/>
        <v>490</v>
      </c>
    </row>
    <row r="18" spans="1:19" ht="29.25" thickBot="1">
      <c r="A18" s="73">
        <v>11</v>
      </c>
      <c r="B18" s="74">
        <v>14</v>
      </c>
      <c r="C18" s="80" t="s">
        <v>138</v>
      </c>
      <c r="D18" s="74" t="s">
        <v>2</v>
      </c>
      <c r="E18" s="81" t="s">
        <v>69</v>
      </c>
      <c r="F18" s="82">
        <v>67.118644067796623</v>
      </c>
      <c r="G18" s="74">
        <v>3</v>
      </c>
      <c r="H18" s="80">
        <v>0</v>
      </c>
      <c r="I18" s="80">
        <v>21</v>
      </c>
      <c r="J18" s="83">
        <f t="shared" si="2"/>
        <v>1.4094915254237292</v>
      </c>
      <c r="K18" s="83">
        <f t="shared" si="0"/>
        <v>0</v>
      </c>
      <c r="L18" s="83">
        <f t="shared" si="6"/>
        <v>1.4094915254237292</v>
      </c>
      <c r="M18" s="83">
        <v>67.118644067796623</v>
      </c>
      <c r="N18" s="83">
        <f t="shared" si="3"/>
        <v>201.35593220338987</v>
      </c>
      <c r="O18" s="83">
        <v>45</v>
      </c>
      <c r="P18" s="83">
        <v>45</v>
      </c>
      <c r="Q18" s="83">
        <f t="shared" si="4"/>
        <v>135</v>
      </c>
      <c r="R18" s="70">
        <v>52</v>
      </c>
      <c r="S18" s="70">
        <f t="shared" si="5"/>
        <v>156</v>
      </c>
    </row>
    <row r="19" spans="1:19" ht="15" thickBot="1">
      <c r="A19" s="73">
        <v>12</v>
      </c>
      <c r="B19" s="74">
        <v>15</v>
      </c>
      <c r="C19" s="80" t="s">
        <v>17</v>
      </c>
      <c r="D19" s="74" t="s">
        <v>2</v>
      </c>
      <c r="E19" s="81" t="s">
        <v>69</v>
      </c>
      <c r="F19" s="82">
        <v>27.225000000000001</v>
      </c>
      <c r="G19" s="74">
        <v>11</v>
      </c>
      <c r="H19" s="80">
        <v>11</v>
      </c>
      <c r="I19" s="80">
        <v>21</v>
      </c>
      <c r="J19" s="83">
        <f t="shared" si="2"/>
        <v>0.87120000000000009</v>
      </c>
      <c r="K19" s="83">
        <f t="shared" si="0"/>
        <v>0.29947500000000005</v>
      </c>
      <c r="L19" s="83">
        <f t="shared" si="6"/>
        <v>0.57172500000000004</v>
      </c>
      <c r="M19" s="83">
        <v>27.225000000000001</v>
      </c>
      <c r="N19" s="83">
        <f t="shared" si="3"/>
        <v>299.47500000000002</v>
      </c>
      <c r="O19" s="83">
        <v>45</v>
      </c>
      <c r="P19" s="83">
        <v>40</v>
      </c>
      <c r="Q19" s="83">
        <f t="shared" si="4"/>
        <v>440</v>
      </c>
      <c r="R19" s="70">
        <v>52</v>
      </c>
      <c r="S19" s="70">
        <f t="shared" si="5"/>
        <v>572</v>
      </c>
    </row>
    <row r="20" spans="1:19" ht="29.25" thickBot="1">
      <c r="A20" s="73">
        <v>13</v>
      </c>
      <c r="B20" s="74">
        <v>17</v>
      </c>
      <c r="C20" s="80" t="s">
        <v>19</v>
      </c>
      <c r="D20" s="74" t="s">
        <v>2</v>
      </c>
      <c r="E20" s="81" t="s">
        <v>69</v>
      </c>
      <c r="F20" s="82">
        <v>8.9980000000000011</v>
      </c>
      <c r="G20" s="74">
        <v>30</v>
      </c>
      <c r="H20" s="80">
        <v>6</v>
      </c>
      <c r="I20" s="80">
        <v>68</v>
      </c>
      <c r="J20" s="83">
        <f t="shared" si="2"/>
        <v>0.66585200000000011</v>
      </c>
      <c r="K20" s="83">
        <f t="shared" si="0"/>
        <v>5.3988000000000008E-2</v>
      </c>
      <c r="L20" s="83">
        <f t="shared" si="6"/>
        <v>0.61186400000000007</v>
      </c>
      <c r="M20" s="83">
        <v>8.9980000000000011</v>
      </c>
      <c r="N20" s="83">
        <f t="shared" si="3"/>
        <v>269.94000000000005</v>
      </c>
      <c r="O20" s="83">
        <v>20</v>
      </c>
      <c r="P20" s="83">
        <v>30</v>
      </c>
      <c r="Q20" s="83">
        <f t="shared" si="4"/>
        <v>900</v>
      </c>
      <c r="R20" s="70">
        <v>48</v>
      </c>
      <c r="S20" s="70">
        <f t="shared" si="5"/>
        <v>1440</v>
      </c>
    </row>
    <row r="21" spans="1:19" ht="29.25" thickBot="1">
      <c r="A21" s="73">
        <v>14</v>
      </c>
      <c r="B21" s="74">
        <v>18</v>
      </c>
      <c r="C21" s="80" t="s">
        <v>20</v>
      </c>
      <c r="D21" s="74" t="s">
        <v>2</v>
      </c>
      <c r="E21" s="81" t="s">
        <v>69</v>
      </c>
      <c r="F21" s="82">
        <v>69.355000000000004</v>
      </c>
      <c r="G21" s="74">
        <v>11</v>
      </c>
      <c r="H21" s="80">
        <v>11</v>
      </c>
      <c r="I21" s="80">
        <v>28</v>
      </c>
      <c r="J21" s="83">
        <f t="shared" si="2"/>
        <v>2.7048450000000002</v>
      </c>
      <c r="K21" s="83">
        <f t="shared" si="0"/>
        <v>0.76290500000000006</v>
      </c>
      <c r="L21" s="83">
        <f t="shared" si="6"/>
        <v>1.94194</v>
      </c>
      <c r="M21" s="83">
        <v>69.355000000000004</v>
      </c>
      <c r="N21" s="83">
        <f t="shared" si="3"/>
        <v>762.90500000000009</v>
      </c>
      <c r="O21" s="83">
        <v>80</v>
      </c>
      <c r="P21" s="83">
        <v>80</v>
      </c>
      <c r="Q21" s="83">
        <f t="shared" si="4"/>
        <v>880</v>
      </c>
      <c r="R21" s="70">
        <v>124</v>
      </c>
      <c r="S21" s="70">
        <f t="shared" si="5"/>
        <v>1364</v>
      </c>
    </row>
    <row r="22" spans="1:19" ht="15" thickBot="1">
      <c r="A22" s="73">
        <v>15</v>
      </c>
      <c r="B22" s="74">
        <v>19</v>
      </c>
      <c r="C22" s="80" t="s">
        <v>21</v>
      </c>
      <c r="D22" s="74" t="s">
        <v>2</v>
      </c>
      <c r="E22" s="81" t="s">
        <v>69</v>
      </c>
      <c r="F22" s="82">
        <v>61.523000000000003</v>
      </c>
      <c r="G22" s="74">
        <v>138</v>
      </c>
      <c r="H22" s="80">
        <v>138</v>
      </c>
      <c r="I22" s="80">
        <v>3</v>
      </c>
      <c r="J22" s="83">
        <f t="shared" si="2"/>
        <v>8.6747430000000012</v>
      </c>
      <c r="K22" s="83">
        <f t="shared" si="0"/>
        <v>8.4901740000000014</v>
      </c>
      <c r="L22" s="83">
        <f t="shared" si="6"/>
        <v>0.18456900000000001</v>
      </c>
      <c r="M22" s="83">
        <v>61.523000000000003</v>
      </c>
      <c r="N22" s="83">
        <f t="shared" si="3"/>
        <v>8490.1740000000009</v>
      </c>
      <c r="O22" s="83">
        <v>45</v>
      </c>
      <c r="P22" s="83">
        <v>45</v>
      </c>
      <c r="Q22" s="83">
        <f t="shared" si="4"/>
        <v>6210</v>
      </c>
      <c r="R22" s="70">
        <v>76</v>
      </c>
      <c r="S22" s="70">
        <f t="shared" si="5"/>
        <v>10488</v>
      </c>
    </row>
    <row r="23" spans="1:19" ht="29.25" thickBot="1">
      <c r="A23" s="73">
        <v>16</v>
      </c>
      <c r="B23" s="74">
        <v>21</v>
      </c>
      <c r="C23" s="80" t="s">
        <v>70</v>
      </c>
      <c r="D23" s="74" t="s">
        <v>2</v>
      </c>
      <c r="E23" s="81" t="s">
        <v>69</v>
      </c>
      <c r="F23" s="82">
        <v>1006.7750000000001</v>
      </c>
      <c r="G23" s="74">
        <v>17</v>
      </c>
      <c r="H23" s="80">
        <v>17</v>
      </c>
      <c r="I23" s="80">
        <v>3</v>
      </c>
      <c r="J23" s="83">
        <f t="shared" si="2"/>
        <v>20.135500000000004</v>
      </c>
      <c r="K23" s="83">
        <f t="shared" si="0"/>
        <v>17.115175000000004</v>
      </c>
      <c r="L23" s="83">
        <f>I23*F23/1000</f>
        <v>3.0203250000000001</v>
      </c>
      <c r="M23" s="83">
        <v>1006.7750000000001</v>
      </c>
      <c r="N23" s="83">
        <f t="shared" si="3"/>
        <v>17115.175000000003</v>
      </c>
      <c r="O23" s="83">
        <v>850</v>
      </c>
      <c r="P23" s="83">
        <v>900</v>
      </c>
      <c r="Q23" s="83">
        <f t="shared" si="4"/>
        <v>15300</v>
      </c>
      <c r="R23" s="70">
        <v>1573</v>
      </c>
      <c r="S23" s="70">
        <f t="shared" si="5"/>
        <v>26741</v>
      </c>
    </row>
    <row r="24" spans="1:19" ht="29.25" thickBot="1">
      <c r="A24" s="73">
        <v>17</v>
      </c>
      <c r="B24" s="74">
        <v>22</v>
      </c>
      <c r="C24" s="80" t="s">
        <v>23</v>
      </c>
      <c r="D24" s="74" t="s">
        <v>2</v>
      </c>
      <c r="E24" s="81" t="s">
        <v>69</v>
      </c>
      <c r="F24" s="82">
        <v>61.523000000000003</v>
      </c>
      <c r="G24" s="74">
        <v>51</v>
      </c>
      <c r="H24" s="80">
        <v>51</v>
      </c>
      <c r="I24" s="80">
        <v>0</v>
      </c>
      <c r="J24" s="83">
        <f t="shared" si="2"/>
        <v>3.1376730000000004</v>
      </c>
      <c r="K24" s="83">
        <f t="shared" si="0"/>
        <v>3.1376730000000004</v>
      </c>
      <c r="L24" s="83"/>
      <c r="M24" s="83">
        <v>61.523000000000003</v>
      </c>
      <c r="N24" s="83">
        <f t="shared" si="3"/>
        <v>3137.6730000000002</v>
      </c>
      <c r="O24" s="83">
        <v>50</v>
      </c>
      <c r="P24" s="83">
        <v>40</v>
      </c>
      <c r="Q24" s="83">
        <f t="shared" si="4"/>
        <v>2040</v>
      </c>
      <c r="R24" s="70">
        <v>82</v>
      </c>
      <c r="S24" s="70">
        <f t="shared" si="5"/>
        <v>4182</v>
      </c>
    </row>
    <row r="25" spans="1:19" ht="29.25" thickBot="1">
      <c r="A25" s="73">
        <v>18</v>
      </c>
      <c r="B25" s="74">
        <v>23</v>
      </c>
      <c r="C25" s="80" t="s">
        <v>24</v>
      </c>
      <c r="D25" s="74" t="s">
        <v>2</v>
      </c>
      <c r="E25" s="81" t="s">
        <v>69</v>
      </c>
      <c r="F25" s="82">
        <v>64.878</v>
      </c>
      <c r="G25" s="74">
        <v>98</v>
      </c>
      <c r="H25" s="80">
        <v>98</v>
      </c>
      <c r="I25" s="80">
        <v>0</v>
      </c>
      <c r="J25" s="83">
        <f t="shared" si="2"/>
        <v>6.3580439999999996</v>
      </c>
      <c r="K25" s="83">
        <f t="shared" si="0"/>
        <v>6.3580439999999996</v>
      </c>
      <c r="L25" s="83"/>
      <c r="M25" s="83">
        <v>64.878</v>
      </c>
      <c r="N25" s="83">
        <f t="shared" si="3"/>
        <v>6358.0439999999999</v>
      </c>
      <c r="O25" s="83">
        <v>40</v>
      </c>
      <c r="P25" s="83">
        <v>40</v>
      </c>
      <c r="Q25" s="83">
        <f t="shared" si="4"/>
        <v>3920</v>
      </c>
      <c r="R25" s="70">
        <v>79</v>
      </c>
      <c r="S25" s="70">
        <f t="shared" si="5"/>
        <v>7742</v>
      </c>
    </row>
    <row r="26" spans="1:19" ht="15" thickBot="1">
      <c r="A26" s="73"/>
      <c r="B26" s="74"/>
      <c r="C26" s="75" t="s">
        <v>147</v>
      </c>
      <c r="D26" s="76"/>
      <c r="E26" s="77"/>
      <c r="F26" s="78"/>
      <c r="G26" s="79"/>
      <c r="H26" s="80"/>
      <c r="I26" s="80"/>
      <c r="J26" s="83"/>
      <c r="K26" s="83"/>
      <c r="L26" s="83"/>
      <c r="M26" s="83"/>
      <c r="N26" s="83"/>
      <c r="O26" s="83"/>
      <c r="P26" s="83"/>
      <c r="Q26" s="83"/>
      <c r="R26" s="70"/>
      <c r="S26" s="70"/>
    </row>
    <row r="27" spans="1:19" ht="29.25" thickBot="1">
      <c r="A27" s="73">
        <v>19</v>
      </c>
      <c r="B27" s="74">
        <v>26</v>
      </c>
      <c r="C27" s="80" t="s">
        <v>25</v>
      </c>
      <c r="D27" s="74" t="s">
        <v>2</v>
      </c>
      <c r="E27" s="81" t="s">
        <v>69</v>
      </c>
      <c r="F27" s="82">
        <v>1222.683</v>
      </c>
      <c r="G27" s="74">
        <v>14</v>
      </c>
      <c r="H27" s="80">
        <v>14</v>
      </c>
      <c r="I27" s="80">
        <v>3</v>
      </c>
      <c r="J27" s="83">
        <f t="shared" si="2"/>
        <v>20.785610999999999</v>
      </c>
      <c r="K27" s="83">
        <f t="shared" si="0"/>
        <v>17.117562</v>
      </c>
      <c r="L27" s="83">
        <f t="shared" ref="L27:L31" si="7">I27*F27/1000</f>
        <v>3.6680489999999999</v>
      </c>
      <c r="M27" s="83">
        <v>1222.683</v>
      </c>
      <c r="N27" s="83">
        <f t="shared" si="3"/>
        <v>17117.561999999998</v>
      </c>
      <c r="O27" s="83">
        <v>1150</v>
      </c>
      <c r="P27" s="83">
        <v>1100</v>
      </c>
      <c r="Q27" s="83">
        <f t="shared" si="4"/>
        <v>15400</v>
      </c>
      <c r="R27" s="70">
        <v>1438</v>
      </c>
      <c r="S27" s="70">
        <f t="shared" si="5"/>
        <v>20132</v>
      </c>
    </row>
    <row r="28" spans="1:19" ht="29.25" thickBot="1">
      <c r="A28" s="73">
        <v>20</v>
      </c>
      <c r="B28" s="74">
        <v>28</v>
      </c>
      <c r="C28" s="80" t="s">
        <v>26</v>
      </c>
      <c r="D28" s="74" t="s">
        <v>2</v>
      </c>
      <c r="E28" s="81" t="s">
        <v>69</v>
      </c>
      <c r="F28" s="82">
        <v>1702.5800000000002</v>
      </c>
      <c r="G28" s="74">
        <v>33</v>
      </c>
      <c r="H28" s="80">
        <v>33</v>
      </c>
      <c r="I28" s="80">
        <v>9</v>
      </c>
      <c r="J28" s="83">
        <f t="shared" si="2"/>
        <v>71.50836000000001</v>
      </c>
      <c r="K28" s="83">
        <f t="shared" si="0"/>
        <v>56.185140000000004</v>
      </c>
      <c r="L28" s="83">
        <f t="shared" si="7"/>
        <v>15.323220000000001</v>
      </c>
      <c r="M28" s="83">
        <v>1702.5800000000002</v>
      </c>
      <c r="N28" s="83">
        <f t="shared" si="3"/>
        <v>56185.140000000007</v>
      </c>
      <c r="O28" s="83">
        <v>2100</v>
      </c>
      <c r="P28" s="83">
        <v>1850</v>
      </c>
      <c r="Q28" s="83">
        <f t="shared" si="4"/>
        <v>61050</v>
      </c>
      <c r="R28" s="70">
        <v>2440</v>
      </c>
      <c r="S28" s="70">
        <f t="shared" si="5"/>
        <v>80520</v>
      </c>
    </row>
    <row r="29" spans="1:19" ht="29.25" thickBot="1">
      <c r="A29" s="73">
        <v>21</v>
      </c>
      <c r="B29" s="74">
        <v>29</v>
      </c>
      <c r="C29" s="80" t="s">
        <v>27</v>
      </c>
      <c r="D29" s="74" t="s">
        <v>2</v>
      </c>
      <c r="E29" s="81" t="s">
        <v>69</v>
      </c>
      <c r="F29" s="82">
        <v>2572.8780000000002</v>
      </c>
      <c r="G29" s="74">
        <v>15</v>
      </c>
      <c r="H29" s="80">
        <v>12</v>
      </c>
      <c r="I29" s="80">
        <v>3</v>
      </c>
      <c r="J29" s="83">
        <f t="shared" si="2"/>
        <v>38.593170000000001</v>
      </c>
      <c r="K29" s="83">
        <f t="shared" si="0"/>
        <v>30.874535999999999</v>
      </c>
      <c r="L29" s="83">
        <f t="shared" si="7"/>
        <v>7.7186339999999998</v>
      </c>
      <c r="M29" s="83">
        <v>2572.8780000000002</v>
      </c>
      <c r="N29" s="83">
        <f t="shared" si="3"/>
        <v>38593.170000000006</v>
      </c>
      <c r="O29" s="83">
        <v>2500</v>
      </c>
      <c r="P29" s="83">
        <v>2500</v>
      </c>
      <c r="Q29" s="83">
        <f t="shared" si="4"/>
        <v>37500</v>
      </c>
      <c r="R29" s="70">
        <v>3259</v>
      </c>
      <c r="S29" s="70">
        <f t="shared" si="5"/>
        <v>48885</v>
      </c>
    </row>
    <row r="30" spans="1:19" ht="15" thickBot="1">
      <c r="A30" s="73">
        <v>22</v>
      </c>
      <c r="B30" s="74">
        <v>30</v>
      </c>
      <c r="C30" s="80" t="s">
        <v>28</v>
      </c>
      <c r="D30" s="74" t="s">
        <v>2</v>
      </c>
      <c r="E30" s="81" t="s">
        <v>69</v>
      </c>
      <c r="F30" s="82">
        <v>3584.1410000000001</v>
      </c>
      <c r="G30" s="74">
        <v>10</v>
      </c>
      <c r="H30" s="80">
        <v>10</v>
      </c>
      <c r="I30" s="80">
        <v>3</v>
      </c>
      <c r="J30" s="83">
        <f t="shared" si="2"/>
        <v>46.593833000000004</v>
      </c>
      <c r="K30" s="83">
        <f t="shared" si="0"/>
        <v>35.841410000000003</v>
      </c>
      <c r="L30" s="83">
        <f t="shared" si="7"/>
        <v>10.752423</v>
      </c>
      <c r="M30" s="83">
        <v>3584.1410000000001</v>
      </c>
      <c r="N30" s="83">
        <f t="shared" si="3"/>
        <v>35841.410000000003</v>
      </c>
      <c r="O30" s="83">
        <v>3150</v>
      </c>
      <c r="P30" s="83">
        <v>2550</v>
      </c>
      <c r="Q30" s="83">
        <f t="shared" si="4"/>
        <v>25500</v>
      </c>
      <c r="R30" s="70">
        <v>3751</v>
      </c>
      <c r="S30" s="70">
        <f t="shared" si="5"/>
        <v>37510</v>
      </c>
    </row>
    <row r="31" spans="1:19" ht="15" thickBot="1">
      <c r="A31" s="73">
        <v>23</v>
      </c>
      <c r="B31" s="74">
        <v>31</v>
      </c>
      <c r="C31" s="80" t="s">
        <v>29</v>
      </c>
      <c r="D31" s="74" t="s">
        <v>2</v>
      </c>
      <c r="E31" s="81" t="s">
        <v>69</v>
      </c>
      <c r="F31" s="82">
        <v>783.04600000000005</v>
      </c>
      <c r="G31" s="74">
        <v>13</v>
      </c>
      <c r="H31" s="80">
        <v>16</v>
      </c>
      <c r="I31" s="80">
        <v>15</v>
      </c>
      <c r="J31" s="83">
        <f t="shared" si="2"/>
        <v>24.274425999999998</v>
      </c>
      <c r="K31" s="83">
        <f t="shared" si="0"/>
        <v>12.528736</v>
      </c>
      <c r="L31" s="83">
        <f t="shared" si="7"/>
        <v>11.74569</v>
      </c>
      <c r="M31" s="83">
        <v>783.04600000000005</v>
      </c>
      <c r="N31" s="83">
        <f t="shared" si="3"/>
        <v>10179.598</v>
      </c>
      <c r="O31" s="83">
        <v>650</v>
      </c>
      <c r="P31" s="83">
        <v>650</v>
      </c>
      <c r="Q31" s="83">
        <f t="shared" si="4"/>
        <v>8450</v>
      </c>
      <c r="R31" s="70">
        <v>842</v>
      </c>
      <c r="S31" s="70">
        <f t="shared" si="5"/>
        <v>10946</v>
      </c>
    </row>
    <row r="32" spans="1:19" ht="15" thickBot="1">
      <c r="A32" s="73"/>
      <c r="B32" s="74"/>
      <c r="C32" s="75" t="s">
        <v>30</v>
      </c>
      <c r="D32" s="76"/>
      <c r="E32" s="77"/>
      <c r="F32" s="78"/>
      <c r="G32" s="79"/>
      <c r="H32" s="80">
        <v>0</v>
      </c>
      <c r="I32" s="80">
        <v>0</v>
      </c>
      <c r="J32" s="83">
        <f t="shared" si="2"/>
        <v>0</v>
      </c>
      <c r="K32" s="83">
        <f t="shared" si="0"/>
        <v>0</v>
      </c>
      <c r="L32" s="83"/>
      <c r="M32" s="83"/>
      <c r="N32" s="83">
        <f t="shared" si="3"/>
        <v>0</v>
      </c>
      <c r="O32" s="83"/>
      <c r="P32" s="83"/>
      <c r="Q32" s="83">
        <f t="shared" si="4"/>
        <v>0</v>
      </c>
      <c r="R32" s="70"/>
      <c r="S32" s="70">
        <f t="shared" si="5"/>
        <v>0</v>
      </c>
    </row>
    <row r="33" spans="1:20" ht="29.25" thickBot="1">
      <c r="A33" s="73">
        <v>24</v>
      </c>
      <c r="B33" s="74">
        <v>32</v>
      </c>
      <c r="C33" s="80" t="s">
        <v>31</v>
      </c>
      <c r="D33" s="74" t="s">
        <v>2</v>
      </c>
      <c r="E33" s="81" t="s">
        <v>69</v>
      </c>
      <c r="F33" s="82">
        <v>3775.4237288135596</v>
      </c>
      <c r="G33" s="74">
        <v>41</v>
      </c>
      <c r="H33" s="80">
        <v>0</v>
      </c>
      <c r="I33" s="80">
        <v>12</v>
      </c>
      <c r="J33" s="83">
        <f t="shared" si="2"/>
        <v>45.30508474576272</v>
      </c>
      <c r="K33" s="83">
        <f t="shared" si="0"/>
        <v>0</v>
      </c>
      <c r="L33" s="83">
        <f>I33*F33/1000</f>
        <v>45.30508474576272</v>
      </c>
      <c r="M33" s="83">
        <v>3775.4237288135596</v>
      </c>
      <c r="N33" s="83">
        <f t="shared" si="3"/>
        <v>154792.37288135596</v>
      </c>
      <c r="O33" s="83">
        <v>2400</v>
      </c>
      <c r="P33" s="83">
        <v>1950</v>
      </c>
      <c r="Q33" s="83">
        <f t="shared" si="4"/>
        <v>79950</v>
      </c>
      <c r="R33" s="70">
        <v>2783</v>
      </c>
      <c r="S33" s="70">
        <f t="shared" si="5"/>
        <v>114103</v>
      </c>
      <c r="T33" s="84">
        <v>6</v>
      </c>
    </row>
    <row r="34" spans="1:20" ht="29.25" thickBot="1">
      <c r="A34" s="73">
        <v>25</v>
      </c>
      <c r="B34" s="74">
        <v>33</v>
      </c>
      <c r="C34" s="80" t="s">
        <v>32</v>
      </c>
      <c r="D34" s="74" t="s">
        <v>2</v>
      </c>
      <c r="E34" s="81" t="s">
        <v>69</v>
      </c>
      <c r="F34" s="82">
        <v>3775.4237288135596</v>
      </c>
      <c r="G34" s="74">
        <v>30</v>
      </c>
      <c r="H34" s="80">
        <v>0</v>
      </c>
      <c r="I34" s="80">
        <v>6</v>
      </c>
      <c r="J34" s="83">
        <f t="shared" si="2"/>
        <v>22.65254237288136</v>
      </c>
      <c r="K34" s="83">
        <f t="shared" si="0"/>
        <v>0</v>
      </c>
      <c r="L34" s="83">
        <f>I34*F34/1000</f>
        <v>22.65254237288136</v>
      </c>
      <c r="M34" s="83">
        <v>3775.4237288135596</v>
      </c>
      <c r="N34" s="83">
        <f t="shared" si="3"/>
        <v>113262.71186440678</v>
      </c>
      <c r="O34" s="83">
        <v>3100</v>
      </c>
      <c r="P34" s="83">
        <v>2650</v>
      </c>
      <c r="Q34" s="83">
        <f t="shared" si="4"/>
        <v>79500</v>
      </c>
      <c r="R34" s="70">
        <v>3962</v>
      </c>
      <c r="S34" s="70">
        <f t="shared" si="5"/>
        <v>118860</v>
      </c>
    </row>
    <row r="35" spans="1:20" ht="15" thickBot="1">
      <c r="A35" s="73">
        <v>26</v>
      </c>
      <c r="B35" s="74">
        <v>34</v>
      </c>
      <c r="C35" s="80" t="s">
        <v>33</v>
      </c>
      <c r="D35" s="74" t="s">
        <v>2</v>
      </c>
      <c r="E35" s="81" t="s">
        <v>69</v>
      </c>
      <c r="F35" s="82">
        <v>1222.683</v>
      </c>
      <c r="G35" s="74">
        <v>24</v>
      </c>
      <c r="H35" s="80">
        <v>10</v>
      </c>
      <c r="I35" s="80">
        <v>3</v>
      </c>
      <c r="J35" s="83">
        <f t="shared" si="2"/>
        <v>15.894879</v>
      </c>
      <c r="K35" s="83">
        <f t="shared" si="0"/>
        <v>12.22683</v>
      </c>
      <c r="L35" s="83">
        <f>I35*F35/1000</f>
        <v>3.6680489999999999</v>
      </c>
      <c r="M35" s="83">
        <v>1222.683</v>
      </c>
      <c r="N35" s="83">
        <f t="shared" si="3"/>
        <v>29344.392</v>
      </c>
      <c r="O35" s="83">
        <v>1100</v>
      </c>
      <c r="P35" s="83">
        <v>1100</v>
      </c>
      <c r="Q35" s="83">
        <f t="shared" si="4"/>
        <v>26400</v>
      </c>
      <c r="R35" s="70">
        <v>1438</v>
      </c>
      <c r="S35" s="70">
        <f t="shared" si="5"/>
        <v>34512</v>
      </c>
    </row>
    <row r="36" spans="1:20" ht="15" thickBot="1">
      <c r="A36" s="73"/>
      <c r="B36" s="74"/>
      <c r="C36" s="75" t="s">
        <v>34</v>
      </c>
      <c r="D36" s="76"/>
      <c r="E36" s="77"/>
      <c r="F36" s="78"/>
      <c r="G36" s="79"/>
      <c r="H36" s="80">
        <v>0</v>
      </c>
      <c r="I36" s="80">
        <v>0</v>
      </c>
      <c r="J36" s="83">
        <f t="shared" si="2"/>
        <v>0</v>
      </c>
      <c r="K36" s="83">
        <f t="shared" si="0"/>
        <v>0</v>
      </c>
      <c r="L36" s="83"/>
      <c r="M36" s="83"/>
      <c r="N36" s="83">
        <f t="shared" si="3"/>
        <v>0</v>
      </c>
      <c r="O36" s="83"/>
      <c r="P36" s="83"/>
      <c r="Q36" s="83">
        <f t="shared" si="4"/>
        <v>0</v>
      </c>
      <c r="R36" s="70"/>
      <c r="S36" s="70">
        <f t="shared" si="5"/>
        <v>0</v>
      </c>
    </row>
    <row r="37" spans="1:20" ht="15" thickBot="1">
      <c r="A37" s="73">
        <v>27</v>
      </c>
      <c r="B37" s="74">
        <v>35</v>
      </c>
      <c r="C37" s="80" t="s">
        <v>35</v>
      </c>
      <c r="D37" s="74" t="s">
        <v>2</v>
      </c>
      <c r="E37" s="81" t="s">
        <v>69</v>
      </c>
      <c r="F37" s="82">
        <v>2237.2900000000004</v>
      </c>
      <c r="G37" s="74">
        <v>18</v>
      </c>
      <c r="H37" s="80">
        <v>18</v>
      </c>
      <c r="I37" s="80">
        <v>13</v>
      </c>
      <c r="J37" s="83">
        <f t="shared" si="2"/>
        <v>69.355990000000006</v>
      </c>
      <c r="K37" s="83">
        <f t="shared" si="0"/>
        <v>40.271220000000007</v>
      </c>
      <c r="L37" s="83">
        <f>I37*F37/1000</f>
        <v>29.084770000000002</v>
      </c>
      <c r="M37" s="83">
        <v>2237.2900000000004</v>
      </c>
      <c r="N37" s="83">
        <f t="shared" si="3"/>
        <v>40271.220000000008</v>
      </c>
      <c r="O37" s="83">
        <v>450</v>
      </c>
      <c r="P37" s="83">
        <v>950</v>
      </c>
      <c r="Q37" s="83">
        <f t="shared" si="4"/>
        <v>17100</v>
      </c>
      <c r="R37" s="70">
        <v>2185</v>
      </c>
      <c r="S37" s="70">
        <f t="shared" si="5"/>
        <v>39330</v>
      </c>
    </row>
    <row r="38" spans="1:20" ht="29.25" thickBot="1">
      <c r="A38" s="73">
        <v>28</v>
      </c>
      <c r="B38" s="74">
        <v>36</v>
      </c>
      <c r="C38" s="80" t="s">
        <v>36</v>
      </c>
      <c r="D38" s="74" t="s">
        <v>2</v>
      </c>
      <c r="E38" s="81" t="s">
        <v>69</v>
      </c>
      <c r="F38" s="82">
        <v>10477.929</v>
      </c>
      <c r="G38" s="74">
        <v>11</v>
      </c>
      <c r="H38" s="80">
        <v>11</v>
      </c>
      <c r="I38" s="80">
        <v>0</v>
      </c>
      <c r="J38" s="83">
        <f t="shared" si="2"/>
        <v>115.25721899999999</v>
      </c>
      <c r="K38" s="83">
        <f t="shared" si="0"/>
        <v>115.25721899999999</v>
      </c>
      <c r="L38" s="83"/>
      <c r="M38" s="83">
        <v>10477.929</v>
      </c>
      <c r="N38" s="83">
        <f t="shared" si="3"/>
        <v>115257.219</v>
      </c>
      <c r="O38" s="83">
        <v>13000</v>
      </c>
      <c r="P38" s="83">
        <v>13000</v>
      </c>
      <c r="Q38" s="83">
        <f t="shared" si="4"/>
        <v>143000</v>
      </c>
      <c r="R38" s="70">
        <v>15125</v>
      </c>
      <c r="S38" s="70">
        <f t="shared" si="5"/>
        <v>166375</v>
      </c>
    </row>
    <row r="39" spans="1:20" ht="15" thickBot="1">
      <c r="A39" s="73">
        <v>29</v>
      </c>
      <c r="B39" s="74">
        <v>37</v>
      </c>
      <c r="C39" s="85" t="s">
        <v>71</v>
      </c>
      <c r="D39" s="74" t="s">
        <v>2</v>
      </c>
      <c r="E39" s="81" t="s">
        <v>69</v>
      </c>
      <c r="F39" s="82">
        <v>55.913000000000004</v>
      </c>
      <c r="G39" s="74">
        <v>21</v>
      </c>
      <c r="H39" s="80">
        <v>21</v>
      </c>
      <c r="I39" s="80">
        <v>0</v>
      </c>
      <c r="J39" s="83">
        <f t="shared" si="2"/>
        <v>1.1741729999999999</v>
      </c>
      <c r="K39" s="83">
        <f t="shared" si="0"/>
        <v>1.1741729999999999</v>
      </c>
      <c r="L39" s="83"/>
      <c r="M39" s="83">
        <v>55.913000000000004</v>
      </c>
      <c r="N39" s="83">
        <f t="shared" si="3"/>
        <v>1174.173</v>
      </c>
      <c r="O39" s="83">
        <v>40</v>
      </c>
      <c r="P39" s="83">
        <v>40</v>
      </c>
      <c r="Q39" s="83">
        <f t="shared" si="4"/>
        <v>840</v>
      </c>
      <c r="R39" s="70">
        <v>28</v>
      </c>
      <c r="S39" s="70">
        <f t="shared" si="5"/>
        <v>588</v>
      </c>
    </row>
    <row r="40" spans="1:20" ht="15" thickBot="1">
      <c r="A40" s="73">
        <v>30</v>
      </c>
      <c r="B40" s="74">
        <v>38</v>
      </c>
      <c r="C40" s="85" t="s">
        <v>72</v>
      </c>
      <c r="D40" s="74" t="s">
        <v>2</v>
      </c>
      <c r="E40" s="81" t="s">
        <v>69</v>
      </c>
      <c r="F40" s="82">
        <v>447.45800000000003</v>
      </c>
      <c r="G40" s="74">
        <v>27</v>
      </c>
      <c r="H40" s="80">
        <v>27</v>
      </c>
      <c r="I40" s="80">
        <v>0</v>
      </c>
      <c r="J40" s="83">
        <f t="shared" si="2"/>
        <v>12.081365999999999</v>
      </c>
      <c r="K40" s="83">
        <f t="shared" si="0"/>
        <v>12.081365999999999</v>
      </c>
      <c r="L40" s="83"/>
      <c r="M40" s="83">
        <v>447.45800000000003</v>
      </c>
      <c r="N40" s="83">
        <f t="shared" si="3"/>
        <v>12081.366</v>
      </c>
      <c r="O40" s="83">
        <v>400</v>
      </c>
      <c r="P40" s="83">
        <v>300</v>
      </c>
      <c r="Q40" s="83">
        <f t="shared" si="4"/>
        <v>8100</v>
      </c>
      <c r="R40" s="70">
        <v>434</v>
      </c>
      <c r="S40" s="70">
        <f t="shared" si="5"/>
        <v>11718</v>
      </c>
    </row>
    <row r="41" spans="1:20" ht="15" thickBot="1">
      <c r="A41" s="73">
        <v>31</v>
      </c>
      <c r="B41" s="74">
        <v>39</v>
      </c>
      <c r="C41" s="85" t="s">
        <v>73</v>
      </c>
      <c r="D41" s="74" t="s">
        <v>2</v>
      </c>
      <c r="E41" s="81" t="s">
        <v>69</v>
      </c>
      <c r="F41" s="82">
        <v>78.298000000000016</v>
      </c>
      <c r="G41" s="74">
        <v>27</v>
      </c>
      <c r="H41" s="80">
        <v>27</v>
      </c>
      <c r="I41" s="80">
        <v>0</v>
      </c>
      <c r="J41" s="83">
        <f t="shared" si="2"/>
        <v>2.1140460000000001</v>
      </c>
      <c r="K41" s="83">
        <f t="shared" si="0"/>
        <v>2.1140460000000001</v>
      </c>
      <c r="L41" s="83"/>
      <c r="M41" s="83">
        <v>78.298000000000016</v>
      </c>
      <c r="N41" s="83">
        <f t="shared" si="3"/>
        <v>2114.0460000000003</v>
      </c>
      <c r="O41" s="83">
        <v>70</v>
      </c>
      <c r="P41" s="83">
        <v>100</v>
      </c>
      <c r="Q41" s="83">
        <f t="shared" si="4"/>
        <v>2700</v>
      </c>
      <c r="R41" s="70">
        <v>151</v>
      </c>
      <c r="S41" s="70">
        <f t="shared" si="5"/>
        <v>4077</v>
      </c>
    </row>
    <row r="42" spans="1:20" ht="15" thickBot="1">
      <c r="A42" s="73">
        <v>32</v>
      </c>
      <c r="B42" s="74">
        <v>40</v>
      </c>
      <c r="C42" s="85" t="s">
        <v>74</v>
      </c>
      <c r="D42" s="74" t="s">
        <v>2</v>
      </c>
      <c r="E42" s="81" t="s">
        <v>69</v>
      </c>
      <c r="F42" s="82">
        <v>16220.336000000001</v>
      </c>
      <c r="G42" s="74">
        <v>2</v>
      </c>
      <c r="H42" s="80">
        <v>2</v>
      </c>
      <c r="I42" s="80">
        <v>0</v>
      </c>
      <c r="J42" s="83">
        <f t="shared" si="2"/>
        <v>32.440671999999999</v>
      </c>
      <c r="K42" s="83">
        <f t="shared" si="0"/>
        <v>32.440671999999999</v>
      </c>
      <c r="L42" s="83"/>
      <c r="M42" s="83">
        <v>16220.336000000001</v>
      </c>
      <c r="N42" s="83">
        <f t="shared" si="3"/>
        <v>32440.672000000002</v>
      </c>
      <c r="O42" s="83">
        <v>8000</v>
      </c>
      <c r="P42" s="83">
        <v>12500</v>
      </c>
      <c r="Q42" s="83">
        <f t="shared" si="4"/>
        <v>25000</v>
      </c>
      <c r="R42" s="70">
        <v>5000</v>
      </c>
      <c r="S42" s="70">
        <f t="shared" si="5"/>
        <v>10000</v>
      </c>
    </row>
    <row r="43" spans="1:20" ht="15" thickBot="1">
      <c r="A43" s="73">
        <v>33</v>
      </c>
      <c r="B43" s="74">
        <v>41</v>
      </c>
      <c r="C43" s="85" t="s">
        <v>75</v>
      </c>
      <c r="D43" s="74" t="s">
        <v>2</v>
      </c>
      <c r="E43" s="81" t="s">
        <v>69</v>
      </c>
      <c r="F43" s="82">
        <v>111.85900000000001</v>
      </c>
      <c r="G43" s="74">
        <v>10</v>
      </c>
      <c r="H43" s="80">
        <v>10</v>
      </c>
      <c r="I43" s="80">
        <v>0</v>
      </c>
      <c r="J43" s="83">
        <f t="shared" si="2"/>
        <v>1.1185900000000002</v>
      </c>
      <c r="K43" s="83">
        <f t="shared" si="0"/>
        <v>1.1185900000000002</v>
      </c>
      <c r="L43" s="83"/>
      <c r="M43" s="83">
        <v>111.85900000000001</v>
      </c>
      <c r="N43" s="83">
        <f t="shared" si="3"/>
        <v>1118.5900000000001</v>
      </c>
      <c r="O43" s="83">
        <v>160</v>
      </c>
      <c r="P43" s="83">
        <v>150</v>
      </c>
      <c r="Q43" s="83">
        <f t="shared" si="4"/>
        <v>1500</v>
      </c>
      <c r="R43" s="70">
        <v>100</v>
      </c>
      <c r="S43" s="70">
        <f t="shared" si="5"/>
        <v>1000</v>
      </c>
    </row>
    <row r="44" spans="1:20" ht="15" thickBot="1">
      <c r="A44" s="73">
        <v>34</v>
      </c>
      <c r="B44" s="74">
        <v>42</v>
      </c>
      <c r="C44" s="80" t="s">
        <v>37</v>
      </c>
      <c r="D44" s="74" t="s">
        <v>2</v>
      </c>
      <c r="E44" s="81" t="s">
        <v>69</v>
      </c>
      <c r="F44" s="82">
        <v>1363.5930000000003</v>
      </c>
      <c r="G44" s="74">
        <v>24</v>
      </c>
      <c r="H44" s="80">
        <v>24</v>
      </c>
      <c r="I44" s="80">
        <v>7</v>
      </c>
      <c r="J44" s="83">
        <f t="shared" si="2"/>
        <v>42.271383000000014</v>
      </c>
      <c r="K44" s="83">
        <f t="shared" si="0"/>
        <v>32.72623200000001</v>
      </c>
      <c r="L44" s="83">
        <f>I44*F44/1000</f>
        <v>9.5451510000000024</v>
      </c>
      <c r="M44" s="83">
        <v>1363.5930000000003</v>
      </c>
      <c r="N44" s="83">
        <f t="shared" si="3"/>
        <v>32726.232000000007</v>
      </c>
      <c r="O44" s="83">
        <v>1300</v>
      </c>
      <c r="P44" s="83">
        <v>1500</v>
      </c>
      <c r="Q44" s="83">
        <f t="shared" si="4"/>
        <v>36000</v>
      </c>
      <c r="R44" s="70">
        <v>1612</v>
      </c>
      <c r="S44" s="70">
        <f t="shared" si="5"/>
        <v>38688</v>
      </c>
    </row>
    <row r="45" spans="1:20" ht="15" thickBot="1">
      <c r="A45" s="73">
        <v>35</v>
      </c>
      <c r="B45" s="74">
        <v>43</v>
      </c>
      <c r="C45" s="80" t="s">
        <v>38</v>
      </c>
      <c r="D45" s="74" t="s">
        <v>2</v>
      </c>
      <c r="E45" s="81" t="s">
        <v>69</v>
      </c>
      <c r="F45" s="82">
        <v>2020.2160000000001</v>
      </c>
      <c r="G45" s="74">
        <v>13</v>
      </c>
      <c r="H45" s="80">
        <v>13</v>
      </c>
      <c r="I45" s="80">
        <v>1</v>
      </c>
      <c r="J45" s="83">
        <f t="shared" si="2"/>
        <v>28.283024000000001</v>
      </c>
      <c r="K45" s="83">
        <f t="shared" si="0"/>
        <v>26.262808</v>
      </c>
      <c r="L45" s="83">
        <f>I45*F45/1000</f>
        <v>2.020216</v>
      </c>
      <c r="M45" s="83">
        <v>2020.2160000000001</v>
      </c>
      <c r="N45" s="83">
        <f t="shared" si="3"/>
        <v>26262.808000000001</v>
      </c>
      <c r="O45" s="83">
        <v>1800</v>
      </c>
      <c r="P45" s="83">
        <v>2100</v>
      </c>
      <c r="Q45" s="83">
        <f t="shared" si="4"/>
        <v>27300</v>
      </c>
      <c r="R45" s="70">
        <v>2232</v>
      </c>
      <c r="S45" s="70">
        <f t="shared" si="5"/>
        <v>29016</v>
      </c>
    </row>
    <row r="46" spans="1:20" ht="29.25" thickBot="1">
      <c r="A46" s="73">
        <v>36</v>
      </c>
      <c r="B46" s="74">
        <v>44</v>
      </c>
      <c r="C46" s="80" t="s">
        <v>39</v>
      </c>
      <c r="D46" s="74" t="s">
        <v>3</v>
      </c>
      <c r="E46" s="81" t="s">
        <v>69</v>
      </c>
      <c r="F46" s="82">
        <v>23.430000000000003</v>
      </c>
      <c r="G46" s="74">
        <v>96</v>
      </c>
      <c r="H46" s="80">
        <v>94</v>
      </c>
      <c r="I46" s="80">
        <v>17</v>
      </c>
      <c r="J46" s="83">
        <f t="shared" si="2"/>
        <v>2.6007300000000004</v>
      </c>
      <c r="K46" s="83">
        <f t="shared" si="0"/>
        <v>2.2024200000000005</v>
      </c>
      <c r="L46" s="83">
        <f>I46*F46/1000</f>
        <v>0.39831000000000005</v>
      </c>
      <c r="M46" s="83">
        <v>23.430000000000003</v>
      </c>
      <c r="N46" s="83">
        <f t="shared" si="3"/>
        <v>2249.2800000000002</v>
      </c>
      <c r="O46" s="83">
        <v>350</v>
      </c>
      <c r="P46" s="83">
        <v>18</v>
      </c>
      <c r="Q46" s="83">
        <f t="shared" si="4"/>
        <v>1728</v>
      </c>
      <c r="R46" s="70">
        <v>20</v>
      </c>
      <c r="S46" s="70">
        <f t="shared" si="5"/>
        <v>1920</v>
      </c>
    </row>
    <row r="47" spans="1:20" ht="15" thickBot="1">
      <c r="A47" s="73"/>
      <c r="B47" s="74"/>
      <c r="C47" s="75" t="s">
        <v>40</v>
      </c>
      <c r="D47" s="76"/>
      <c r="E47" s="77"/>
      <c r="F47" s="78"/>
      <c r="G47" s="79"/>
      <c r="H47" s="80">
        <v>0</v>
      </c>
      <c r="I47" s="80">
        <v>0</v>
      </c>
      <c r="J47" s="83">
        <f t="shared" si="2"/>
        <v>0</v>
      </c>
      <c r="K47" s="83">
        <f t="shared" si="0"/>
        <v>0</v>
      </c>
      <c r="L47" s="83"/>
      <c r="M47" s="83"/>
      <c r="N47" s="83">
        <f t="shared" si="3"/>
        <v>0</v>
      </c>
      <c r="O47" s="83"/>
      <c r="P47" s="83"/>
      <c r="Q47" s="83">
        <f t="shared" si="4"/>
        <v>0</v>
      </c>
      <c r="R47" s="70"/>
      <c r="S47" s="70">
        <f t="shared" si="5"/>
        <v>0</v>
      </c>
    </row>
    <row r="48" spans="1:20" ht="15" thickBot="1">
      <c r="A48" s="73">
        <v>37</v>
      </c>
      <c r="B48" s="74">
        <v>45</v>
      </c>
      <c r="C48" s="80" t="s">
        <v>41</v>
      </c>
      <c r="D48" s="74" t="s">
        <v>2</v>
      </c>
      <c r="E48" s="81" t="s">
        <v>69</v>
      </c>
      <c r="F48" s="82">
        <v>4194.9160000000002</v>
      </c>
      <c r="G48" s="74">
        <v>30</v>
      </c>
      <c r="H48" s="80">
        <v>30</v>
      </c>
      <c r="I48" s="80">
        <v>5</v>
      </c>
      <c r="J48" s="83">
        <f t="shared" si="2"/>
        <v>146.82206000000002</v>
      </c>
      <c r="K48" s="83">
        <f t="shared" si="0"/>
        <v>125.84748</v>
      </c>
      <c r="L48" s="83">
        <f>I48*F48/1000</f>
        <v>20.974580000000003</v>
      </c>
      <c r="M48" s="83">
        <v>4194.9160000000002</v>
      </c>
      <c r="N48" s="83">
        <f t="shared" si="3"/>
        <v>125847.48000000001</v>
      </c>
      <c r="O48" s="83">
        <v>3000</v>
      </c>
      <c r="P48" s="83">
        <v>3000</v>
      </c>
      <c r="Q48" s="83">
        <f t="shared" si="4"/>
        <v>90000</v>
      </c>
      <c r="R48" s="70">
        <v>5428</v>
      </c>
      <c r="S48" s="70">
        <f t="shared" si="5"/>
        <v>162840</v>
      </c>
    </row>
    <row r="49" spans="1:19" ht="29.25" thickBot="1">
      <c r="A49" s="73">
        <v>38</v>
      </c>
      <c r="B49" s="74">
        <v>46</v>
      </c>
      <c r="C49" s="80" t="s">
        <v>42</v>
      </c>
      <c r="D49" s="74" t="s">
        <v>2</v>
      </c>
      <c r="E49" s="81" t="s">
        <v>69</v>
      </c>
      <c r="F49" s="82">
        <v>492.20600000000002</v>
      </c>
      <c r="G49" s="74">
        <v>48</v>
      </c>
      <c r="H49" s="80">
        <v>48</v>
      </c>
      <c r="I49" s="80">
        <v>0</v>
      </c>
      <c r="J49" s="83">
        <f t="shared" si="2"/>
        <v>23.625888</v>
      </c>
      <c r="K49" s="83">
        <f t="shared" si="0"/>
        <v>23.625888</v>
      </c>
      <c r="L49" s="83"/>
      <c r="M49" s="83">
        <v>492.20600000000002</v>
      </c>
      <c r="N49" s="83">
        <f t="shared" si="3"/>
        <v>23625.887999999999</v>
      </c>
      <c r="O49" s="83">
        <v>350</v>
      </c>
      <c r="P49" s="83">
        <v>600</v>
      </c>
      <c r="Q49" s="83">
        <f t="shared" si="4"/>
        <v>28800</v>
      </c>
      <c r="R49" s="70">
        <v>682</v>
      </c>
      <c r="S49" s="70">
        <f t="shared" si="5"/>
        <v>32736</v>
      </c>
    </row>
    <row r="50" spans="1:19" ht="29.25" thickBot="1">
      <c r="A50" s="73">
        <v>39</v>
      </c>
      <c r="B50" s="74">
        <v>47</v>
      </c>
      <c r="C50" s="80" t="s">
        <v>43</v>
      </c>
      <c r="D50" s="74" t="s">
        <v>2</v>
      </c>
      <c r="E50" s="81" t="s">
        <v>69</v>
      </c>
      <c r="F50" s="82">
        <v>78.308999999999997</v>
      </c>
      <c r="G50" s="74">
        <v>43</v>
      </c>
      <c r="H50" s="80">
        <v>43</v>
      </c>
      <c r="I50" s="80">
        <v>11</v>
      </c>
      <c r="J50" s="83">
        <f t="shared" si="2"/>
        <v>4.2286859999999997</v>
      </c>
      <c r="K50" s="83">
        <f t="shared" si="0"/>
        <v>3.3672869999999997</v>
      </c>
      <c r="L50" s="83">
        <f>I50*F50/1000</f>
        <v>0.86139900000000003</v>
      </c>
      <c r="M50" s="83">
        <v>78.308999999999997</v>
      </c>
      <c r="N50" s="83">
        <f t="shared" si="3"/>
        <v>3367.2869999999998</v>
      </c>
      <c r="O50" s="83">
        <v>80</v>
      </c>
      <c r="P50" s="83">
        <v>90</v>
      </c>
      <c r="Q50" s="83">
        <f t="shared" si="4"/>
        <v>3870</v>
      </c>
      <c r="R50" s="70">
        <v>151</v>
      </c>
      <c r="S50" s="70">
        <f t="shared" si="5"/>
        <v>6493</v>
      </c>
    </row>
    <row r="51" spans="1:19" ht="29.25" thickBot="1">
      <c r="A51" s="73">
        <v>40</v>
      </c>
      <c r="B51" s="74">
        <v>48</v>
      </c>
      <c r="C51" s="80" t="s">
        <v>44</v>
      </c>
      <c r="D51" s="74" t="s">
        <v>2</v>
      </c>
      <c r="E51" s="81" t="s">
        <v>69</v>
      </c>
      <c r="F51" s="82">
        <v>1116.412</v>
      </c>
      <c r="G51" s="74">
        <v>25</v>
      </c>
      <c r="H51" s="80">
        <v>25</v>
      </c>
      <c r="I51" s="80">
        <v>0</v>
      </c>
      <c r="J51" s="83">
        <f t="shared" si="2"/>
        <v>27.910299999999999</v>
      </c>
      <c r="K51" s="83">
        <f t="shared" si="0"/>
        <v>27.910299999999999</v>
      </c>
      <c r="L51" s="83"/>
      <c r="M51" s="83">
        <v>1116.412</v>
      </c>
      <c r="N51" s="83">
        <f t="shared" si="3"/>
        <v>27910.3</v>
      </c>
      <c r="O51" s="83">
        <v>1500</v>
      </c>
      <c r="P51" s="83">
        <v>1150</v>
      </c>
      <c r="Q51" s="83">
        <f t="shared" si="4"/>
        <v>28750</v>
      </c>
      <c r="R51" s="70">
        <v>2232</v>
      </c>
      <c r="S51" s="70">
        <f t="shared" si="5"/>
        <v>55800</v>
      </c>
    </row>
    <row r="52" spans="1:19" ht="29.25" thickBot="1">
      <c r="A52" s="73">
        <v>41</v>
      </c>
      <c r="B52" s="74">
        <v>49</v>
      </c>
      <c r="C52" s="80" t="s">
        <v>45</v>
      </c>
      <c r="D52" s="74" t="s">
        <v>2</v>
      </c>
      <c r="E52" s="81" t="s">
        <v>69</v>
      </c>
      <c r="F52" s="82">
        <v>1073.8970000000002</v>
      </c>
      <c r="G52" s="74">
        <v>24</v>
      </c>
      <c r="H52" s="80">
        <v>24</v>
      </c>
      <c r="I52" s="80">
        <v>0</v>
      </c>
      <c r="J52" s="83">
        <f t="shared" si="2"/>
        <v>25.773528000000006</v>
      </c>
      <c r="K52" s="83">
        <f t="shared" si="0"/>
        <v>25.773528000000006</v>
      </c>
      <c r="L52" s="83"/>
      <c r="M52" s="83">
        <v>1073.8970000000002</v>
      </c>
      <c r="N52" s="83">
        <f t="shared" si="3"/>
        <v>25773.528000000006</v>
      </c>
      <c r="O52" s="83">
        <v>1200</v>
      </c>
      <c r="P52" s="83">
        <v>1250</v>
      </c>
      <c r="Q52" s="83">
        <f t="shared" si="4"/>
        <v>30000</v>
      </c>
      <c r="R52" s="70">
        <v>1560</v>
      </c>
      <c r="S52" s="70">
        <f t="shared" si="5"/>
        <v>37440</v>
      </c>
    </row>
    <row r="53" spans="1:19" ht="15" thickBot="1">
      <c r="A53" s="73">
        <v>42</v>
      </c>
      <c r="B53" s="74">
        <v>50</v>
      </c>
      <c r="C53" s="85" t="s">
        <v>76</v>
      </c>
      <c r="D53" s="74" t="s">
        <v>2</v>
      </c>
      <c r="E53" s="81" t="s">
        <v>69</v>
      </c>
      <c r="F53" s="82">
        <v>7830.5040000000008</v>
      </c>
      <c r="G53" s="74">
        <v>9</v>
      </c>
      <c r="H53" s="80">
        <v>9</v>
      </c>
      <c r="I53" s="80">
        <v>0</v>
      </c>
      <c r="J53" s="83">
        <f t="shared" si="2"/>
        <v>70.474536000000001</v>
      </c>
      <c r="K53" s="83">
        <f t="shared" si="0"/>
        <v>70.474536000000001</v>
      </c>
      <c r="L53" s="83"/>
      <c r="M53" s="83">
        <v>7830.5040000000008</v>
      </c>
      <c r="N53" s="83">
        <f t="shared" si="3"/>
        <v>70474.536000000007</v>
      </c>
      <c r="O53" s="83">
        <v>8800</v>
      </c>
      <c r="P53" s="83">
        <v>9700</v>
      </c>
      <c r="Q53" s="83">
        <f t="shared" si="4"/>
        <v>87300</v>
      </c>
      <c r="R53" s="70">
        <v>8427</v>
      </c>
      <c r="S53" s="70">
        <f t="shared" si="5"/>
        <v>75843</v>
      </c>
    </row>
    <row r="54" spans="1:19" ht="15" thickBot="1">
      <c r="A54" s="73"/>
      <c r="B54" s="74"/>
      <c r="C54" s="75" t="s">
        <v>148</v>
      </c>
      <c r="D54" s="76"/>
      <c r="E54" s="77"/>
      <c r="F54" s="78"/>
      <c r="G54" s="79"/>
      <c r="H54" s="80">
        <v>0</v>
      </c>
      <c r="I54" s="80">
        <v>0</v>
      </c>
      <c r="J54" s="83">
        <f t="shared" si="2"/>
        <v>0</v>
      </c>
      <c r="K54" s="83">
        <f t="shared" si="0"/>
        <v>0</v>
      </c>
      <c r="L54" s="83"/>
      <c r="M54" s="83"/>
      <c r="N54" s="83">
        <f t="shared" si="3"/>
        <v>0</v>
      </c>
      <c r="O54" s="83"/>
      <c r="P54" s="83"/>
      <c r="Q54" s="83">
        <f t="shared" si="4"/>
        <v>0</v>
      </c>
      <c r="R54" s="70"/>
      <c r="S54" s="70">
        <f t="shared" si="5"/>
        <v>0</v>
      </c>
    </row>
    <row r="55" spans="1:19" ht="15" thickBot="1">
      <c r="A55" s="73">
        <v>43</v>
      </c>
      <c r="B55" s="74">
        <v>46</v>
      </c>
      <c r="C55" s="85" t="s">
        <v>77</v>
      </c>
      <c r="D55" s="74" t="s">
        <v>2</v>
      </c>
      <c r="E55" s="81" t="s">
        <v>69</v>
      </c>
      <c r="F55" s="82">
        <v>25.212000000000003</v>
      </c>
      <c r="G55" s="74">
        <v>9</v>
      </c>
      <c r="H55" s="80">
        <v>9</v>
      </c>
      <c r="I55" s="80">
        <v>0</v>
      </c>
      <c r="J55" s="83">
        <f t="shared" si="2"/>
        <v>0.22690800000000003</v>
      </c>
      <c r="K55" s="83">
        <f t="shared" si="0"/>
        <v>0.22690800000000003</v>
      </c>
      <c r="L55" s="83"/>
      <c r="M55" s="83">
        <v>25.212000000000003</v>
      </c>
      <c r="N55" s="83">
        <f t="shared" si="3"/>
        <v>226.90800000000002</v>
      </c>
      <c r="O55" s="83">
        <v>40</v>
      </c>
      <c r="P55" s="83">
        <v>60</v>
      </c>
      <c r="Q55" s="83">
        <f t="shared" si="4"/>
        <v>540</v>
      </c>
      <c r="R55" s="70">
        <v>34</v>
      </c>
      <c r="S55" s="70">
        <f t="shared" si="5"/>
        <v>306</v>
      </c>
    </row>
    <row r="56" spans="1:19" ht="15" thickBot="1">
      <c r="A56" s="73">
        <v>44</v>
      </c>
      <c r="B56" s="74">
        <v>47</v>
      </c>
      <c r="C56" s="85" t="s">
        <v>78</v>
      </c>
      <c r="D56" s="74" t="s">
        <v>2</v>
      </c>
      <c r="E56" s="81" t="s">
        <v>69</v>
      </c>
      <c r="F56" s="82">
        <v>63.338000000000001</v>
      </c>
      <c r="G56" s="74">
        <v>9</v>
      </c>
      <c r="H56" s="80">
        <v>9</v>
      </c>
      <c r="I56" s="80">
        <v>0</v>
      </c>
      <c r="J56" s="83">
        <f t="shared" si="2"/>
        <v>0.57004200000000005</v>
      </c>
      <c r="K56" s="83">
        <f t="shared" si="0"/>
        <v>0.57004200000000005</v>
      </c>
      <c r="L56" s="83"/>
      <c r="M56" s="83">
        <v>63.338000000000001</v>
      </c>
      <c r="N56" s="83">
        <f t="shared" si="3"/>
        <v>570.04200000000003</v>
      </c>
      <c r="O56" s="83">
        <v>90</v>
      </c>
      <c r="P56" s="83">
        <v>105</v>
      </c>
      <c r="Q56" s="83">
        <f t="shared" si="4"/>
        <v>945</v>
      </c>
      <c r="R56" s="70">
        <v>92</v>
      </c>
      <c r="S56" s="70">
        <f t="shared" si="5"/>
        <v>828</v>
      </c>
    </row>
    <row r="57" spans="1:19" ht="15" thickBot="1">
      <c r="A57" s="73">
        <v>45</v>
      </c>
      <c r="B57" s="74">
        <v>48</v>
      </c>
      <c r="C57" s="85" t="s">
        <v>79</v>
      </c>
      <c r="D57" s="74" t="s">
        <v>2</v>
      </c>
      <c r="E57" s="81" t="s">
        <v>69</v>
      </c>
      <c r="F57" s="82">
        <v>77.682000000000016</v>
      </c>
      <c r="G57" s="74">
        <v>12</v>
      </c>
      <c r="H57" s="80">
        <v>12</v>
      </c>
      <c r="I57" s="80">
        <v>0</v>
      </c>
      <c r="J57" s="83">
        <f t="shared" si="2"/>
        <v>0.93218400000000023</v>
      </c>
      <c r="K57" s="83">
        <f t="shared" si="0"/>
        <v>0.93218400000000023</v>
      </c>
      <c r="L57" s="83"/>
      <c r="M57" s="83">
        <v>77.682000000000016</v>
      </c>
      <c r="N57" s="83">
        <f t="shared" si="3"/>
        <v>932.1840000000002</v>
      </c>
      <c r="O57" s="83">
        <v>90</v>
      </c>
      <c r="P57" s="83">
        <v>120</v>
      </c>
      <c r="Q57" s="83">
        <f t="shared" si="4"/>
        <v>1440</v>
      </c>
      <c r="R57" s="70">
        <v>151</v>
      </c>
      <c r="S57" s="70">
        <f t="shared" si="5"/>
        <v>1812</v>
      </c>
    </row>
    <row r="58" spans="1:19" ht="15" thickBot="1">
      <c r="A58" s="73">
        <v>46</v>
      </c>
      <c r="B58" s="74">
        <v>49</v>
      </c>
      <c r="C58" s="85" t="s">
        <v>80</v>
      </c>
      <c r="D58" s="74" t="s">
        <v>2</v>
      </c>
      <c r="E58" s="81" t="s">
        <v>69</v>
      </c>
      <c r="F58" s="82">
        <v>2.1779999999999999</v>
      </c>
      <c r="G58" s="74">
        <v>9</v>
      </c>
      <c r="H58" s="80">
        <v>9</v>
      </c>
      <c r="I58" s="80">
        <v>0</v>
      </c>
      <c r="J58" s="83">
        <f t="shared" si="2"/>
        <v>1.9602000000000001E-2</v>
      </c>
      <c r="K58" s="83">
        <f t="shared" si="0"/>
        <v>1.9602000000000001E-2</v>
      </c>
      <c r="L58" s="83"/>
      <c r="M58" s="83">
        <v>2.1779999999999999</v>
      </c>
      <c r="N58" s="83">
        <f t="shared" si="3"/>
        <v>19.602</v>
      </c>
      <c r="O58" s="83">
        <v>20</v>
      </c>
      <c r="P58" s="83">
        <v>20</v>
      </c>
      <c r="Q58" s="83">
        <f t="shared" si="4"/>
        <v>180</v>
      </c>
      <c r="R58" s="70">
        <v>26</v>
      </c>
      <c r="S58" s="70">
        <f t="shared" si="5"/>
        <v>234</v>
      </c>
    </row>
    <row r="59" spans="1:19" ht="15" thickBot="1">
      <c r="A59" s="73">
        <v>47</v>
      </c>
      <c r="B59" s="74">
        <v>50</v>
      </c>
      <c r="C59" s="85" t="s">
        <v>81</v>
      </c>
      <c r="D59" s="74" t="s">
        <v>2</v>
      </c>
      <c r="E59" s="81" t="s">
        <v>69</v>
      </c>
      <c r="F59" s="82">
        <v>1.5289999999999999</v>
      </c>
      <c r="G59" s="74">
        <v>9</v>
      </c>
      <c r="H59" s="80">
        <v>9</v>
      </c>
      <c r="I59" s="80">
        <v>0</v>
      </c>
      <c r="J59" s="83">
        <f t="shared" si="2"/>
        <v>1.3760999999999999E-2</v>
      </c>
      <c r="K59" s="83">
        <f t="shared" si="0"/>
        <v>1.3760999999999999E-2</v>
      </c>
      <c r="L59" s="83"/>
      <c r="M59" s="83">
        <v>1.5289999999999999</v>
      </c>
      <c r="N59" s="83">
        <f t="shared" si="3"/>
        <v>13.760999999999999</v>
      </c>
      <c r="O59" s="83">
        <v>20</v>
      </c>
      <c r="P59" s="83">
        <v>20</v>
      </c>
      <c r="Q59" s="83">
        <f t="shared" si="4"/>
        <v>180</v>
      </c>
      <c r="R59" s="70">
        <v>27</v>
      </c>
      <c r="S59" s="70">
        <f t="shared" si="5"/>
        <v>243</v>
      </c>
    </row>
    <row r="60" spans="1:19" ht="15" thickBot="1">
      <c r="A60" s="73">
        <v>48</v>
      </c>
      <c r="B60" s="74">
        <v>51</v>
      </c>
      <c r="C60" s="85" t="s">
        <v>82</v>
      </c>
      <c r="D60" s="74" t="s">
        <v>2</v>
      </c>
      <c r="E60" s="81" t="s">
        <v>69</v>
      </c>
      <c r="F60" s="82">
        <v>6.0830000000000011</v>
      </c>
      <c r="G60" s="74">
        <v>9</v>
      </c>
      <c r="H60" s="80">
        <v>9</v>
      </c>
      <c r="I60" s="80">
        <v>0</v>
      </c>
      <c r="J60" s="83">
        <f t="shared" si="2"/>
        <v>5.4747000000000004E-2</v>
      </c>
      <c r="K60" s="83">
        <f t="shared" si="0"/>
        <v>5.4747000000000004E-2</v>
      </c>
      <c r="L60" s="83"/>
      <c r="M60" s="83">
        <v>6.0830000000000011</v>
      </c>
      <c r="N60" s="83">
        <f t="shared" si="3"/>
        <v>54.747000000000007</v>
      </c>
      <c r="O60" s="83">
        <v>40</v>
      </c>
      <c r="P60" s="83">
        <v>45</v>
      </c>
      <c r="Q60" s="83">
        <f t="shared" si="4"/>
        <v>405</v>
      </c>
      <c r="R60" s="70">
        <v>30</v>
      </c>
      <c r="S60" s="70">
        <f t="shared" si="5"/>
        <v>270</v>
      </c>
    </row>
    <row r="61" spans="1:19" ht="15" thickBot="1">
      <c r="A61" s="73">
        <v>49</v>
      </c>
      <c r="B61" s="74">
        <v>52</v>
      </c>
      <c r="C61" s="85" t="s">
        <v>83</v>
      </c>
      <c r="D61" s="74" t="s">
        <v>2</v>
      </c>
      <c r="E61" s="81" t="s">
        <v>69</v>
      </c>
      <c r="F61" s="82">
        <v>400.81800000000004</v>
      </c>
      <c r="G61" s="74">
        <v>15</v>
      </c>
      <c r="H61" s="80">
        <v>15</v>
      </c>
      <c r="I61" s="80">
        <v>0</v>
      </c>
      <c r="J61" s="83">
        <f t="shared" si="2"/>
        <v>6.01227</v>
      </c>
      <c r="K61" s="83">
        <f t="shared" si="0"/>
        <v>6.01227</v>
      </c>
      <c r="L61" s="83"/>
      <c r="M61" s="83">
        <v>400.81800000000004</v>
      </c>
      <c r="N61" s="83">
        <f t="shared" si="3"/>
        <v>6012.27</v>
      </c>
      <c r="O61" s="83">
        <v>450</v>
      </c>
      <c r="P61" s="83">
        <v>1000</v>
      </c>
      <c r="Q61" s="83">
        <f t="shared" si="4"/>
        <v>15000</v>
      </c>
      <c r="R61" s="70">
        <v>330</v>
      </c>
      <c r="S61" s="70">
        <f t="shared" si="5"/>
        <v>4950</v>
      </c>
    </row>
    <row r="62" spans="1:19" ht="15" thickBot="1">
      <c r="A62" s="73">
        <v>50</v>
      </c>
      <c r="B62" s="74">
        <v>53</v>
      </c>
      <c r="C62" s="85" t="s">
        <v>84</v>
      </c>
      <c r="D62" s="74" t="s">
        <v>2</v>
      </c>
      <c r="E62" s="81" t="s">
        <v>69</v>
      </c>
      <c r="F62" s="82">
        <v>401.84100000000001</v>
      </c>
      <c r="G62" s="74">
        <v>13</v>
      </c>
      <c r="H62" s="80">
        <v>13</v>
      </c>
      <c r="I62" s="80">
        <v>0</v>
      </c>
      <c r="J62" s="83">
        <f t="shared" si="2"/>
        <v>5.2239329999999997</v>
      </c>
      <c r="K62" s="83">
        <f t="shared" si="0"/>
        <v>5.2239329999999997</v>
      </c>
      <c r="L62" s="83"/>
      <c r="M62" s="83">
        <v>401.84100000000001</v>
      </c>
      <c r="N62" s="83">
        <f t="shared" si="3"/>
        <v>5223.933</v>
      </c>
      <c r="O62" s="83">
        <v>450</v>
      </c>
      <c r="P62" s="83">
        <v>1000</v>
      </c>
      <c r="Q62" s="83">
        <f t="shared" si="4"/>
        <v>13000</v>
      </c>
      <c r="R62" s="70">
        <v>330</v>
      </c>
      <c r="S62" s="70">
        <f t="shared" si="5"/>
        <v>4290</v>
      </c>
    </row>
    <row r="63" spans="1:19" ht="15" thickBot="1">
      <c r="A63" s="73">
        <v>51</v>
      </c>
      <c r="B63" s="74">
        <v>54</v>
      </c>
      <c r="C63" s="85" t="s">
        <v>85</v>
      </c>
      <c r="D63" s="74" t="s">
        <v>2</v>
      </c>
      <c r="E63" s="81" t="s">
        <v>69</v>
      </c>
      <c r="F63" s="82">
        <v>55.616000000000007</v>
      </c>
      <c r="G63" s="74">
        <v>9</v>
      </c>
      <c r="H63" s="80">
        <v>9</v>
      </c>
      <c r="I63" s="80">
        <v>0</v>
      </c>
      <c r="J63" s="83">
        <f t="shared" si="2"/>
        <v>0.50054399999999999</v>
      </c>
      <c r="K63" s="83">
        <f t="shared" si="0"/>
        <v>0.50054399999999999</v>
      </c>
      <c r="L63" s="83"/>
      <c r="M63" s="83">
        <v>55.616000000000007</v>
      </c>
      <c r="N63" s="83">
        <f t="shared" si="3"/>
        <v>500.54400000000004</v>
      </c>
      <c r="O63" s="83">
        <v>40</v>
      </c>
      <c r="P63" s="83">
        <v>60</v>
      </c>
      <c r="Q63" s="83">
        <f t="shared" si="4"/>
        <v>540</v>
      </c>
      <c r="R63" s="70">
        <v>568</v>
      </c>
      <c r="S63" s="70">
        <f t="shared" si="5"/>
        <v>5112</v>
      </c>
    </row>
    <row r="64" spans="1:19" ht="15" thickBot="1">
      <c r="A64" s="73">
        <v>52</v>
      </c>
      <c r="B64" s="74">
        <v>55</v>
      </c>
      <c r="C64" s="85" t="s">
        <v>86</v>
      </c>
      <c r="D64" s="74" t="s">
        <v>2</v>
      </c>
      <c r="E64" s="81" t="s">
        <v>69</v>
      </c>
      <c r="F64" s="82">
        <v>1222.2430000000002</v>
      </c>
      <c r="G64" s="74">
        <v>8</v>
      </c>
      <c r="H64" s="80">
        <v>8</v>
      </c>
      <c r="I64" s="80">
        <v>0</v>
      </c>
      <c r="J64" s="83">
        <f t="shared" si="2"/>
        <v>9.7779440000000015</v>
      </c>
      <c r="K64" s="83">
        <f t="shared" si="0"/>
        <v>9.7779440000000015</v>
      </c>
      <c r="L64" s="83"/>
      <c r="M64" s="83">
        <v>1222.2430000000002</v>
      </c>
      <c r="N64" s="83">
        <f t="shared" si="3"/>
        <v>9777.9440000000013</v>
      </c>
      <c r="O64" s="83">
        <v>1550</v>
      </c>
      <c r="P64" s="83">
        <v>3000</v>
      </c>
      <c r="Q64" s="83">
        <f t="shared" si="4"/>
        <v>24000</v>
      </c>
      <c r="R64" s="70">
        <v>1845</v>
      </c>
      <c r="S64" s="70">
        <f t="shared" si="5"/>
        <v>14760</v>
      </c>
    </row>
    <row r="65" spans="1:20" ht="15" thickBot="1">
      <c r="A65" s="73">
        <v>53</v>
      </c>
      <c r="B65" s="74">
        <v>56</v>
      </c>
      <c r="C65" s="85" t="s">
        <v>87</v>
      </c>
      <c r="D65" s="74" t="s">
        <v>2</v>
      </c>
      <c r="E65" s="81" t="s">
        <v>69</v>
      </c>
      <c r="F65" s="82">
        <v>31.757000000000005</v>
      </c>
      <c r="G65" s="74">
        <v>9</v>
      </c>
      <c r="H65" s="80">
        <v>9</v>
      </c>
      <c r="I65" s="80">
        <v>0</v>
      </c>
      <c r="J65" s="83">
        <f t="shared" si="2"/>
        <v>0.28581300000000004</v>
      </c>
      <c r="K65" s="83">
        <f t="shared" si="0"/>
        <v>0.28581300000000004</v>
      </c>
      <c r="L65" s="83"/>
      <c r="M65" s="83">
        <v>31.757000000000005</v>
      </c>
      <c r="N65" s="83">
        <f t="shared" si="3"/>
        <v>285.81300000000005</v>
      </c>
      <c r="O65" s="83">
        <v>40</v>
      </c>
      <c r="P65" s="83">
        <v>50</v>
      </c>
      <c r="Q65" s="83">
        <f t="shared" si="4"/>
        <v>450</v>
      </c>
      <c r="R65" s="70">
        <v>24</v>
      </c>
      <c r="S65" s="70">
        <f t="shared" si="5"/>
        <v>216</v>
      </c>
    </row>
    <row r="66" spans="1:20" ht="15" thickBot="1">
      <c r="A66" s="73">
        <v>54</v>
      </c>
      <c r="B66" s="74">
        <v>57</v>
      </c>
      <c r="C66" s="85" t="s">
        <v>88</v>
      </c>
      <c r="D66" s="74" t="s">
        <v>2</v>
      </c>
      <c r="E66" s="81" t="s">
        <v>69</v>
      </c>
      <c r="F66" s="82">
        <v>52.844000000000001</v>
      </c>
      <c r="G66" s="74">
        <v>9</v>
      </c>
      <c r="H66" s="80">
        <v>9</v>
      </c>
      <c r="I66" s="80">
        <v>0</v>
      </c>
      <c r="J66" s="83">
        <f t="shared" si="2"/>
        <v>0.47559600000000002</v>
      </c>
      <c r="K66" s="83">
        <f t="shared" si="0"/>
        <v>0.47559600000000002</v>
      </c>
      <c r="L66" s="83"/>
      <c r="M66" s="83">
        <v>52.844000000000001</v>
      </c>
      <c r="N66" s="83">
        <f t="shared" si="3"/>
        <v>475.596</v>
      </c>
      <c r="O66" s="83">
        <v>40</v>
      </c>
      <c r="P66" s="83">
        <v>55</v>
      </c>
      <c r="Q66" s="83">
        <f t="shared" si="4"/>
        <v>495</v>
      </c>
      <c r="R66" s="70">
        <v>25</v>
      </c>
      <c r="S66" s="70">
        <f t="shared" si="5"/>
        <v>225</v>
      </c>
    </row>
    <row r="67" spans="1:20" ht="15" thickBot="1">
      <c r="A67" s="73">
        <v>55</v>
      </c>
      <c r="B67" s="74">
        <v>58</v>
      </c>
      <c r="C67" s="85" t="s">
        <v>89</v>
      </c>
      <c r="D67" s="74" t="s">
        <v>2</v>
      </c>
      <c r="E67" s="81" t="s">
        <v>69</v>
      </c>
      <c r="F67" s="82">
        <v>10.692000000000002</v>
      </c>
      <c r="G67" s="74">
        <v>9</v>
      </c>
      <c r="H67" s="80">
        <v>9</v>
      </c>
      <c r="I67" s="80">
        <v>0</v>
      </c>
      <c r="J67" s="83">
        <f t="shared" si="2"/>
        <v>9.6228000000000022E-2</v>
      </c>
      <c r="K67" s="83">
        <f t="shared" ref="K67:K123" si="8">H67*F67/1000</f>
        <v>9.6228000000000022E-2</v>
      </c>
      <c r="L67" s="83"/>
      <c r="M67" s="83">
        <v>10.692000000000002</v>
      </c>
      <c r="N67" s="83">
        <f t="shared" si="3"/>
        <v>96.228000000000023</v>
      </c>
      <c r="O67" s="83">
        <v>20</v>
      </c>
      <c r="P67" s="83">
        <v>25</v>
      </c>
      <c r="Q67" s="83">
        <f t="shared" si="4"/>
        <v>225</v>
      </c>
      <c r="R67" s="70">
        <v>31</v>
      </c>
      <c r="S67" s="70">
        <f t="shared" si="5"/>
        <v>279</v>
      </c>
    </row>
    <row r="68" spans="1:20" ht="15" thickBot="1">
      <c r="A68" s="73">
        <v>56</v>
      </c>
      <c r="B68" s="74">
        <v>59</v>
      </c>
      <c r="C68" s="85" t="s">
        <v>90</v>
      </c>
      <c r="D68" s="74" t="s">
        <v>2</v>
      </c>
      <c r="E68" s="81" t="s">
        <v>69</v>
      </c>
      <c r="F68" s="82">
        <v>22.363</v>
      </c>
      <c r="G68" s="74">
        <v>9</v>
      </c>
      <c r="H68" s="80">
        <v>9</v>
      </c>
      <c r="I68" s="80">
        <v>0</v>
      </c>
      <c r="J68" s="83">
        <f t="shared" ref="J68:J123" si="9">K68+L68</f>
        <v>0.201267</v>
      </c>
      <c r="K68" s="83">
        <f t="shared" si="8"/>
        <v>0.201267</v>
      </c>
      <c r="L68" s="83"/>
      <c r="M68" s="83">
        <v>22.363</v>
      </c>
      <c r="N68" s="83">
        <f t="shared" si="3"/>
        <v>201.267</v>
      </c>
      <c r="O68" s="83">
        <v>35</v>
      </c>
      <c r="P68" s="83">
        <v>55</v>
      </c>
      <c r="Q68" s="83">
        <f t="shared" si="4"/>
        <v>495</v>
      </c>
      <c r="R68" s="70">
        <v>33</v>
      </c>
      <c r="S68" s="70">
        <f t="shared" si="5"/>
        <v>297</v>
      </c>
    </row>
    <row r="69" spans="1:20" ht="15" thickBot="1">
      <c r="A69" s="73">
        <v>57</v>
      </c>
      <c r="B69" s="74">
        <v>60</v>
      </c>
      <c r="C69" s="85" t="s">
        <v>91</v>
      </c>
      <c r="D69" s="74" t="s">
        <v>2</v>
      </c>
      <c r="E69" s="81" t="s">
        <v>69</v>
      </c>
      <c r="F69" s="82">
        <v>49.225000000000001</v>
      </c>
      <c r="G69" s="74">
        <v>9</v>
      </c>
      <c r="H69" s="80">
        <v>9</v>
      </c>
      <c r="I69" s="80">
        <v>0</v>
      </c>
      <c r="J69" s="83">
        <f t="shared" si="9"/>
        <v>0.44302500000000006</v>
      </c>
      <c r="K69" s="83">
        <f t="shared" si="8"/>
        <v>0.44302500000000006</v>
      </c>
      <c r="L69" s="83"/>
      <c r="M69" s="83">
        <v>49.225000000000001</v>
      </c>
      <c r="N69" s="83">
        <f t="shared" ref="N69:N123" si="10">G69*M69</f>
        <v>443.02500000000003</v>
      </c>
      <c r="O69" s="83">
        <v>45</v>
      </c>
      <c r="P69" s="83">
        <v>70</v>
      </c>
      <c r="Q69" s="83">
        <f t="shared" ref="Q69:Q123" si="11">G69*P69</f>
        <v>630</v>
      </c>
      <c r="R69" s="70">
        <v>32</v>
      </c>
      <c r="S69" s="70">
        <f t="shared" ref="S69:S123" si="12">G69*R69</f>
        <v>288</v>
      </c>
    </row>
    <row r="70" spans="1:20" ht="15" thickBot="1">
      <c r="A70" s="73">
        <v>58</v>
      </c>
      <c r="B70" s="74">
        <v>61</v>
      </c>
      <c r="C70" s="85" t="s">
        <v>92</v>
      </c>
      <c r="D70" s="74" t="s">
        <v>2</v>
      </c>
      <c r="E70" s="81" t="s">
        <v>69</v>
      </c>
      <c r="F70" s="82">
        <v>118.86600000000001</v>
      </c>
      <c r="G70" s="74">
        <v>9</v>
      </c>
      <c r="H70" s="80">
        <v>9</v>
      </c>
      <c r="I70" s="80">
        <v>0</v>
      </c>
      <c r="J70" s="83">
        <f t="shared" si="9"/>
        <v>1.0697940000000001</v>
      </c>
      <c r="K70" s="83">
        <f t="shared" si="8"/>
        <v>1.0697940000000001</v>
      </c>
      <c r="L70" s="83"/>
      <c r="M70" s="83">
        <v>118.86600000000001</v>
      </c>
      <c r="N70" s="83">
        <f t="shared" si="10"/>
        <v>1069.7940000000001</v>
      </c>
      <c r="O70" s="83">
        <v>120</v>
      </c>
      <c r="P70" s="83">
        <v>200</v>
      </c>
      <c r="Q70" s="83">
        <f t="shared" si="11"/>
        <v>1800</v>
      </c>
      <c r="R70" s="70">
        <v>189</v>
      </c>
      <c r="S70" s="70">
        <f t="shared" si="12"/>
        <v>1701</v>
      </c>
    </row>
    <row r="71" spans="1:20" ht="15" thickBot="1">
      <c r="A71" s="73">
        <v>59</v>
      </c>
      <c r="B71" s="74">
        <v>62</v>
      </c>
      <c r="C71" s="85" t="s">
        <v>93</v>
      </c>
      <c r="D71" s="74" t="s">
        <v>2</v>
      </c>
      <c r="E71" s="81" t="s">
        <v>69</v>
      </c>
      <c r="F71" s="82">
        <v>13.640000000000002</v>
      </c>
      <c r="G71" s="74">
        <v>9</v>
      </c>
      <c r="H71" s="80">
        <v>9</v>
      </c>
      <c r="I71" s="80">
        <v>0</v>
      </c>
      <c r="J71" s="83">
        <f t="shared" si="9"/>
        <v>0.12276000000000002</v>
      </c>
      <c r="K71" s="83">
        <f t="shared" si="8"/>
        <v>0.12276000000000002</v>
      </c>
      <c r="L71" s="83"/>
      <c r="M71" s="83">
        <v>13.640000000000002</v>
      </c>
      <c r="N71" s="83">
        <f t="shared" si="10"/>
        <v>122.76000000000002</v>
      </c>
      <c r="O71" s="83">
        <v>40</v>
      </c>
      <c r="P71" s="83">
        <v>15</v>
      </c>
      <c r="Q71" s="83">
        <f t="shared" si="11"/>
        <v>135</v>
      </c>
      <c r="R71" s="70">
        <v>35</v>
      </c>
      <c r="S71" s="70">
        <f t="shared" si="12"/>
        <v>315</v>
      </c>
    </row>
    <row r="72" spans="1:20" ht="15" thickBot="1">
      <c r="A72" s="73">
        <v>60</v>
      </c>
      <c r="B72" s="74">
        <v>63</v>
      </c>
      <c r="C72" s="85" t="s">
        <v>94</v>
      </c>
      <c r="D72" s="74" t="s">
        <v>2</v>
      </c>
      <c r="E72" s="81" t="s">
        <v>69</v>
      </c>
      <c r="F72" s="82">
        <v>40.282000000000004</v>
      </c>
      <c r="G72" s="74">
        <v>9</v>
      </c>
      <c r="H72" s="80">
        <v>9</v>
      </c>
      <c r="I72" s="80">
        <v>0</v>
      </c>
      <c r="J72" s="83">
        <f t="shared" si="9"/>
        <v>0.36253800000000003</v>
      </c>
      <c r="K72" s="83">
        <f t="shared" si="8"/>
        <v>0.36253800000000003</v>
      </c>
      <c r="L72" s="83"/>
      <c r="M72" s="83">
        <v>40.282000000000004</v>
      </c>
      <c r="N72" s="83">
        <f t="shared" si="10"/>
        <v>362.53800000000001</v>
      </c>
      <c r="O72" s="83">
        <v>50</v>
      </c>
      <c r="P72" s="83">
        <v>120</v>
      </c>
      <c r="Q72" s="83">
        <f t="shared" si="11"/>
        <v>1080</v>
      </c>
      <c r="R72" s="70">
        <v>62</v>
      </c>
      <c r="S72" s="70">
        <f t="shared" si="12"/>
        <v>558</v>
      </c>
    </row>
    <row r="73" spans="1:20" ht="29.25" thickBot="1">
      <c r="A73" s="73">
        <v>61</v>
      </c>
      <c r="B73" s="74">
        <v>64</v>
      </c>
      <c r="C73" s="80" t="s">
        <v>46</v>
      </c>
      <c r="D73" s="74" t="s">
        <v>2</v>
      </c>
      <c r="E73" s="81" t="s">
        <v>69</v>
      </c>
      <c r="F73" s="82">
        <v>848.37500000000011</v>
      </c>
      <c r="G73" s="74">
        <v>15</v>
      </c>
      <c r="H73" s="80">
        <v>20</v>
      </c>
      <c r="I73" s="80">
        <v>3</v>
      </c>
      <c r="J73" s="83">
        <f t="shared" si="9"/>
        <v>19.512625000000007</v>
      </c>
      <c r="K73" s="83">
        <f t="shared" si="8"/>
        <v>16.967500000000005</v>
      </c>
      <c r="L73" s="83">
        <f>I73*F73/1000</f>
        <v>2.5451250000000005</v>
      </c>
      <c r="M73" s="83">
        <v>848.37500000000011</v>
      </c>
      <c r="N73" s="83">
        <f t="shared" si="10"/>
        <v>12725.625000000002</v>
      </c>
      <c r="O73" s="83">
        <v>1250</v>
      </c>
      <c r="P73" s="83">
        <v>1500</v>
      </c>
      <c r="Q73" s="83">
        <f t="shared" si="11"/>
        <v>22500</v>
      </c>
      <c r="R73" s="70">
        <v>881</v>
      </c>
      <c r="S73" s="70">
        <f t="shared" si="12"/>
        <v>13215</v>
      </c>
    </row>
    <row r="74" spans="1:20" ht="29.25" thickBot="1">
      <c r="A74" s="73">
        <v>62</v>
      </c>
      <c r="B74" s="74">
        <v>65</v>
      </c>
      <c r="C74" s="80" t="s">
        <v>47</v>
      </c>
      <c r="D74" s="74" t="s">
        <v>2</v>
      </c>
      <c r="E74" s="81" t="s">
        <v>69</v>
      </c>
      <c r="F74" s="82">
        <v>1252.3280000000002</v>
      </c>
      <c r="G74" s="74">
        <v>4</v>
      </c>
      <c r="H74" s="80">
        <v>4</v>
      </c>
      <c r="I74" s="80">
        <v>4</v>
      </c>
      <c r="J74" s="83">
        <f t="shared" si="9"/>
        <v>10.018624000000001</v>
      </c>
      <c r="K74" s="83">
        <f t="shared" si="8"/>
        <v>5.0093120000000004</v>
      </c>
      <c r="L74" s="83">
        <f>I74*F74/1000</f>
        <v>5.0093120000000004</v>
      </c>
      <c r="M74" s="83">
        <v>1252.3280000000002</v>
      </c>
      <c r="N74" s="83">
        <f t="shared" si="10"/>
        <v>5009.3120000000008</v>
      </c>
      <c r="O74" s="83">
        <v>1300</v>
      </c>
      <c r="P74" s="83">
        <v>1500</v>
      </c>
      <c r="Q74" s="83">
        <f t="shared" si="11"/>
        <v>6000</v>
      </c>
      <c r="R74" s="70">
        <v>1612</v>
      </c>
      <c r="S74" s="70">
        <f t="shared" si="12"/>
        <v>6448</v>
      </c>
    </row>
    <row r="75" spans="1:20" ht="15" thickBot="1">
      <c r="A75" s="73"/>
      <c r="B75" s="74"/>
      <c r="C75" s="75" t="s">
        <v>48</v>
      </c>
      <c r="D75" s="76"/>
      <c r="E75" s="77"/>
      <c r="F75" s="78"/>
      <c r="G75" s="79"/>
      <c r="H75" s="80">
        <v>0</v>
      </c>
      <c r="I75" s="80">
        <v>0</v>
      </c>
      <c r="J75" s="83">
        <f t="shared" si="9"/>
        <v>0</v>
      </c>
      <c r="K75" s="83">
        <f t="shared" si="8"/>
        <v>0</v>
      </c>
      <c r="L75" s="83"/>
      <c r="M75" s="83"/>
      <c r="N75" s="83">
        <f t="shared" si="10"/>
        <v>0</v>
      </c>
      <c r="O75" s="83"/>
      <c r="P75" s="83"/>
      <c r="Q75" s="83">
        <f t="shared" si="11"/>
        <v>0</v>
      </c>
      <c r="R75" s="70"/>
      <c r="S75" s="70">
        <f t="shared" si="12"/>
        <v>0</v>
      </c>
    </row>
    <row r="76" spans="1:20" ht="15" thickBot="1">
      <c r="A76" s="73">
        <v>63</v>
      </c>
      <c r="B76" s="74">
        <v>66</v>
      </c>
      <c r="C76" s="80" t="s">
        <v>49</v>
      </c>
      <c r="D76" s="74" t="s">
        <v>2</v>
      </c>
      <c r="E76" s="81" t="s">
        <v>69</v>
      </c>
      <c r="F76" s="82">
        <v>55037.290000000008</v>
      </c>
      <c r="G76" s="74">
        <v>8</v>
      </c>
      <c r="H76" s="80">
        <v>9</v>
      </c>
      <c r="I76" s="80">
        <v>0</v>
      </c>
      <c r="J76" s="83">
        <f t="shared" si="9"/>
        <v>495.33561000000009</v>
      </c>
      <c r="K76" s="83">
        <f t="shared" si="8"/>
        <v>495.33561000000009</v>
      </c>
      <c r="L76" s="83"/>
      <c r="M76" s="83">
        <v>55037.290000000008</v>
      </c>
      <c r="N76" s="83">
        <f t="shared" si="10"/>
        <v>440298.32000000007</v>
      </c>
      <c r="O76" s="83">
        <v>60000</v>
      </c>
      <c r="P76" s="83">
        <v>52000</v>
      </c>
      <c r="Q76" s="83">
        <f t="shared" si="11"/>
        <v>416000</v>
      </c>
      <c r="R76" s="70">
        <v>55355</v>
      </c>
      <c r="S76" s="70">
        <f t="shared" si="12"/>
        <v>442840</v>
      </c>
      <c r="T76" s="84">
        <v>1</v>
      </c>
    </row>
    <row r="77" spans="1:20" ht="15" thickBot="1">
      <c r="A77" s="73"/>
      <c r="B77" s="74"/>
      <c r="C77" s="75" t="s">
        <v>50</v>
      </c>
      <c r="D77" s="76"/>
      <c r="E77" s="77"/>
      <c r="F77" s="78"/>
      <c r="G77" s="79"/>
      <c r="H77" s="80">
        <v>0</v>
      </c>
      <c r="I77" s="80">
        <v>0</v>
      </c>
      <c r="J77" s="83">
        <f t="shared" si="9"/>
        <v>0</v>
      </c>
      <c r="K77" s="83">
        <f t="shared" si="8"/>
        <v>0</v>
      </c>
      <c r="L77" s="83"/>
      <c r="M77" s="83"/>
      <c r="N77" s="83">
        <f t="shared" si="10"/>
        <v>0</v>
      </c>
      <c r="O77" s="83"/>
      <c r="P77" s="83"/>
      <c r="Q77" s="83">
        <f t="shared" si="11"/>
        <v>0</v>
      </c>
      <c r="R77" s="70"/>
      <c r="S77" s="70">
        <f t="shared" si="12"/>
        <v>0</v>
      </c>
    </row>
    <row r="78" spans="1:20" ht="15" thickBot="1">
      <c r="A78" s="73">
        <v>64</v>
      </c>
      <c r="B78" s="74">
        <v>67</v>
      </c>
      <c r="C78" s="80" t="s">
        <v>51</v>
      </c>
      <c r="D78" s="74" t="s">
        <v>2</v>
      </c>
      <c r="E78" s="81" t="s">
        <v>69</v>
      </c>
      <c r="F78" s="82">
        <v>6259.6160000000009</v>
      </c>
      <c r="G78" s="74">
        <v>4</v>
      </c>
      <c r="H78" s="80">
        <v>4</v>
      </c>
      <c r="I78" s="80">
        <v>1</v>
      </c>
      <c r="J78" s="83">
        <f t="shared" si="9"/>
        <v>31.298080000000006</v>
      </c>
      <c r="K78" s="83">
        <f t="shared" si="8"/>
        <v>25.038464000000005</v>
      </c>
      <c r="L78" s="83">
        <f>I78*F78/1000</f>
        <v>6.2596160000000012</v>
      </c>
      <c r="M78" s="83">
        <v>6259.6160000000009</v>
      </c>
      <c r="N78" s="83">
        <f t="shared" si="10"/>
        <v>25038.464000000004</v>
      </c>
      <c r="O78" s="83">
        <v>5100</v>
      </c>
      <c r="P78" s="83">
        <v>4500</v>
      </c>
      <c r="Q78" s="83">
        <f t="shared" si="11"/>
        <v>18000</v>
      </c>
      <c r="R78" s="70">
        <v>4840</v>
      </c>
      <c r="S78" s="70">
        <f t="shared" si="12"/>
        <v>19360</v>
      </c>
    </row>
    <row r="79" spans="1:20" ht="29.25" thickBot="1">
      <c r="A79" s="73">
        <v>65</v>
      </c>
      <c r="B79" s="74">
        <v>68</v>
      </c>
      <c r="C79" s="80" t="s">
        <v>52</v>
      </c>
      <c r="D79" s="74" t="s">
        <v>2</v>
      </c>
      <c r="E79" s="81" t="s">
        <v>69</v>
      </c>
      <c r="F79" s="82">
        <v>536.95400000000006</v>
      </c>
      <c r="G79" s="74">
        <v>12</v>
      </c>
      <c r="H79" s="80">
        <v>10</v>
      </c>
      <c r="I79" s="80">
        <v>1</v>
      </c>
      <c r="J79" s="83">
        <f t="shared" si="9"/>
        <v>5.9064940000000004</v>
      </c>
      <c r="K79" s="83">
        <f t="shared" si="8"/>
        <v>5.3695400000000006</v>
      </c>
      <c r="L79" s="83">
        <f>I79*F79/1000</f>
        <v>0.53695400000000004</v>
      </c>
      <c r="M79" s="83">
        <v>536.95400000000006</v>
      </c>
      <c r="N79" s="83">
        <f t="shared" si="10"/>
        <v>6443.4480000000003</v>
      </c>
      <c r="O79" s="83">
        <v>650</v>
      </c>
      <c r="P79" s="83">
        <v>800</v>
      </c>
      <c r="Q79" s="83">
        <f t="shared" si="11"/>
        <v>9600</v>
      </c>
      <c r="R79" s="70">
        <v>520</v>
      </c>
      <c r="S79" s="70">
        <f t="shared" si="12"/>
        <v>6240</v>
      </c>
    </row>
    <row r="80" spans="1:20" ht="15" thickBot="1">
      <c r="A80" s="73">
        <v>66</v>
      </c>
      <c r="B80" s="74">
        <v>69</v>
      </c>
      <c r="C80" s="80" t="s">
        <v>53</v>
      </c>
      <c r="D80" s="74" t="s">
        <v>2</v>
      </c>
      <c r="E80" s="81" t="s">
        <v>69</v>
      </c>
      <c r="F80" s="82">
        <v>7271.1870000000008</v>
      </c>
      <c r="G80" s="74">
        <v>2</v>
      </c>
      <c r="H80" s="80">
        <v>2</v>
      </c>
      <c r="I80" s="80">
        <v>1</v>
      </c>
      <c r="J80" s="83">
        <f t="shared" si="9"/>
        <v>21.813561000000004</v>
      </c>
      <c r="K80" s="83">
        <f t="shared" si="8"/>
        <v>14.542374000000002</v>
      </c>
      <c r="L80" s="83">
        <f>I80*F80/1000</f>
        <v>7.2711870000000012</v>
      </c>
      <c r="M80" s="83">
        <v>7271.1870000000008</v>
      </c>
      <c r="N80" s="83">
        <f t="shared" si="10"/>
        <v>14542.374000000002</v>
      </c>
      <c r="O80" s="83">
        <v>6000</v>
      </c>
      <c r="P80" s="83">
        <v>4500</v>
      </c>
      <c r="Q80" s="83">
        <f t="shared" si="11"/>
        <v>9000</v>
      </c>
      <c r="R80" s="70">
        <v>4840</v>
      </c>
      <c r="S80" s="70">
        <f t="shared" si="12"/>
        <v>9680</v>
      </c>
    </row>
    <row r="81" spans="1:19" ht="29.25" thickBot="1">
      <c r="A81" s="73">
        <v>67</v>
      </c>
      <c r="B81" s="74">
        <v>70</v>
      </c>
      <c r="C81" s="80" t="s">
        <v>54</v>
      </c>
      <c r="D81" s="74" t="s">
        <v>2</v>
      </c>
      <c r="E81" s="81" t="s">
        <v>69</v>
      </c>
      <c r="F81" s="82">
        <v>392.63400000000001</v>
      </c>
      <c r="G81" s="74">
        <v>5</v>
      </c>
      <c r="H81" s="80">
        <v>5</v>
      </c>
      <c r="I81" s="80">
        <v>2</v>
      </c>
      <c r="J81" s="83">
        <f t="shared" si="9"/>
        <v>2.7484380000000002</v>
      </c>
      <c r="K81" s="83">
        <f t="shared" si="8"/>
        <v>1.9631700000000001</v>
      </c>
      <c r="L81" s="83">
        <f>I81*F81/1000</f>
        <v>0.78526800000000008</v>
      </c>
      <c r="M81" s="83">
        <v>392.63400000000001</v>
      </c>
      <c r="N81" s="83">
        <f t="shared" si="10"/>
        <v>1963.17</v>
      </c>
      <c r="O81" s="83">
        <v>600</v>
      </c>
      <c r="P81" s="83">
        <v>750</v>
      </c>
      <c r="Q81" s="83">
        <f t="shared" si="11"/>
        <v>3750</v>
      </c>
      <c r="R81" s="70">
        <v>520</v>
      </c>
      <c r="S81" s="70">
        <f t="shared" si="12"/>
        <v>2600</v>
      </c>
    </row>
    <row r="82" spans="1:19" ht="29.25" thickBot="1">
      <c r="A82" s="73">
        <v>68</v>
      </c>
      <c r="B82" s="74">
        <v>71</v>
      </c>
      <c r="C82" s="80" t="s">
        <v>55</v>
      </c>
      <c r="D82" s="74" t="s">
        <v>2</v>
      </c>
      <c r="E82" s="81" t="s">
        <v>69</v>
      </c>
      <c r="F82" s="82">
        <v>773.09100000000001</v>
      </c>
      <c r="G82" s="74">
        <v>5</v>
      </c>
      <c r="H82" s="80">
        <v>5</v>
      </c>
      <c r="I82" s="80">
        <v>1</v>
      </c>
      <c r="J82" s="83">
        <f t="shared" si="9"/>
        <v>4.6385459999999998</v>
      </c>
      <c r="K82" s="83">
        <f t="shared" si="8"/>
        <v>3.8654549999999999</v>
      </c>
      <c r="L82" s="83">
        <f>I82*F82/1000</f>
        <v>0.77309099999999997</v>
      </c>
      <c r="M82" s="83">
        <v>773.09100000000001</v>
      </c>
      <c r="N82" s="83">
        <f t="shared" si="10"/>
        <v>3865.4549999999999</v>
      </c>
      <c r="O82" s="83">
        <v>600</v>
      </c>
      <c r="P82" s="83">
        <v>750</v>
      </c>
      <c r="Q82" s="83">
        <f t="shared" si="11"/>
        <v>3750</v>
      </c>
      <c r="R82" s="70">
        <v>520</v>
      </c>
      <c r="S82" s="70">
        <f t="shared" si="12"/>
        <v>2600</v>
      </c>
    </row>
    <row r="83" spans="1:19" ht="15" thickBot="1">
      <c r="A83" s="73">
        <v>69</v>
      </c>
      <c r="B83" s="74">
        <v>72</v>
      </c>
      <c r="C83" s="85" t="s">
        <v>95</v>
      </c>
      <c r="D83" s="74" t="s">
        <v>2</v>
      </c>
      <c r="E83" s="81" t="s">
        <v>69</v>
      </c>
      <c r="F83" s="82">
        <v>22.363</v>
      </c>
      <c r="G83" s="74">
        <v>15</v>
      </c>
      <c r="H83" s="80">
        <v>15</v>
      </c>
      <c r="I83" s="80">
        <v>0</v>
      </c>
      <c r="J83" s="83">
        <f t="shared" si="9"/>
        <v>0.33544499999999999</v>
      </c>
      <c r="K83" s="83">
        <f t="shared" si="8"/>
        <v>0.33544499999999999</v>
      </c>
      <c r="L83" s="83"/>
      <c r="M83" s="83">
        <v>22.363</v>
      </c>
      <c r="N83" s="83">
        <f t="shared" si="10"/>
        <v>335.44499999999999</v>
      </c>
      <c r="O83" s="83">
        <v>35</v>
      </c>
      <c r="P83" s="83">
        <v>55</v>
      </c>
      <c r="Q83" s="83">
        <f t="shared" si="11"/>
        <v>825</v>
      </c>
      <c r="R83" s="70">
        <v>33</v>
      </c>
      <c r="S83" s="70">
        <f t="shared" si="12"/>
        <v>495</v>
      </c>
    </row>
    <row r="84" spans="1:19" ht="15" thickBot="1">
      <c r="A84" s="73">
        <v>70</v>
      </c>
      <c r="B84" s="74">
        <v>73</v>
      </c>
      <c r="C84" s="85" t="s">
        <v>96</v>
      </c>
      <c r="D84" s="74" t="s">
        <v>2</v>
      </c>
      <c r="E84" s="81" t="s">
        <v>69</v>
      </c>
      <c r="F84" s="82">
        <v>11.891000000000002</v>
      </c>
      <c r="G84" s="74">
        <v>7</v>
      </c>
      <c r="H84" s="80">
        <v>7</v>
      </c>
      <c r="I84" s="80">
        <v>0</v>
      </c>
      <c r="J84" s="83">
        <f t="shared" si="9"/>
        <v>8.3237000000000005E-2</v>
      </c>
      <c r="K84" s="83">
        <f t="shared" si="8"/>
        <v>8.3237000000000005E-2</v>
      </c>
      <c r="L84" s="83"/>
      <c r="M84" s="83">
        <v>11.891000000000002</v>
      </c>
      <c r="N84" s="83">
        <f t="shared" si="10"/>
        <v>83.237000000000009</v>
      </c>
      <c r="O84" s="83">
        <v>45</v>
      </c>
      <c r="P84" s="83">
        <v>145</v>
      </c>
      <c r="Q84" s="83">
        <f t="shared" si="11"/>
        <v>1015</v>
      </c>
      <c r="R84" s="70">
        <v>62</v>
      </c>
      <c r="S84" s="70">
        <f t="shared" si="12"/>
        <v>434</v>
      </c>
    </row>
    <row r="85" spans="1:19" ht="15" thickBot="1">
      <c r="A85" s="73">
        <v>71</v>
      </c>
      <c r="B85" s="74">
        <v>74</v>
      </c>
      <c r="C85" s="85" t="s">
        <v>97</v>
      </c>
      <c r="D85" s="74" t="s">
        <v>2</v>
      </c>
      <c r="E85" s="81" t="s">
        <v>69</v>
      </c>
      <c r="F85" s="82">
        <v>279.66400000000004</v>
      </c>
      <c r="G85" s="74">
        <v>5</v>
      </c>
      <c r="H85" s="80">
        <v>5</v>
      </c>
      <c r="I85" s="80">
        <v>0</v>
      </c>
      <c r="J85" s="83">
        <f t="shared" si="9"/>
        <v>1.3983200000000002</v>
      </c>
      <c r="K85" s="83">
        <f t="shared" si="8"/>
        <v>1.3983200000000002</v>
      </c>
      <c r="L85" s="83"/>
      <c r="M85" s="83">
        <v>279.66400000000004</v>
      </c>
      <c r="N85" s="83">
        <f t="shared" si="10"/>
        <v>1398.3200000000002</v>
      </c>
      <c r="O85" s="83">
        <v>350</v>
      </c>
      <c r="P85" s="83">
        <v>350</v>
      </c>
      <c r="Q85" s="83">
        <f t="shared" si="11"/>
        <v>1750</v>
      </c>
      <c r="R85" s="70">
        <v>554</v>
      </c>
      <c r="S85" s="70">
        <f t="shared" si="12"/>
        <v>2770</v>
      </c>
    </row>
    <row r="86" spans="1:19" ht="15" thickBot="1">
      <c r="A86" s="73">
        <v>72</v>
      </c>
      <c r="B86" s="74">
        <v>75</v>
      </c>
      <c r="C86" s="85" t="s">
        <v>98</v>
      </c>
      <c r="D86" s="74" t="s">
        <v>2</v>
      </c>
      <c r="E86" s="81" t="s">
        <v>69</v>
      </c>
      <c r="F86" s="82">
        <v>559.31700000000012</v>
      </c>
      <c r="G86" s="74">
        <v>5</v>
      </c>
      <c r="H86" s="80">
        <v>5</v>
      </c>
      <c r="I86" s="80">
        <v>0</v>
      </c>
      <c r="J86" s="83">
        <f t="shared" si="9"/>
        <v>2.7965850000000003</v>
      </c>
      <c r="K86" s="83">
        <f t="shared" si="8"/>
        <v>2.7965850000000003</v>
      </c>
      <c r="L86" s="83"/>
      <c r="M86" s="83">
        <v>559.31700000000012</v>
      </c>
      <c r="N86" s="83">
        <f t="shared" si="10"/>
        <v>2796.5850000000005</v>
      </c>
      <c r="O86" s="83">
        <v>350</v>
      </c>
      <c r="P86" s="83">
        <v>350</v>
      </c>
      <c r="Q86" s="83">
        <f t="shared" si="11"/>
        <v>1750</v>
      </c>
      <c r="R86" s="70">
        <v>612</v>
      </c>
      <c r="S86" s="70">
        <f t="shared" si="12"/>
        <v>3060</v>
      </c>
    </row>
    <row r="87" spans="1:19" ht="15" thickBot="1">
      <c r="A87" s="73">
        <v>73</v>
      </c>
      <c r="B87" s="74">
        <v>76</v>
      </c>
      <c r="C87" s="85" t="s">
        <v>99</v>
      </c>
      <c r="D87" s="74" t="s">
        <v>2</v>
      </c>
      <c r="E87" s="81" t="s">
        <v>69</v>
      </c>
      <c r="F87" s="82">
        <v>4682.3149999999996</v>
      </c>
      <c r="G87" s="74">
        <v>7</v>
      </c>
      <c r="H87" s="80">
        <v>7</v>
      </c>
      <c r="I87" s="80">
        <v>0</v>
      </c>
      <c r="J87" s="83">
        <f t="shared" si="9"/>
        <v>32.776204999999997</v>
      </c>
      <c r="K87" s="83">
        <f t="shared" si="8"/>
        <v>32.776204999999997</v>
      </c>
      <c r="L87" s="83"/>
      <c r="M87" s="83">
        <v>4682.3149999999996</v>
      </c>
      <c r="N87" s="83">
        <f t="shared" si="10"/>
        <v>32776.204999999994</v>
      </c>
      <c r="O87" s="83">
        <v>5200</v>
      </c>
      <c r="P87" s="83">
        <v>4500</v>
      </c>
      <c r="Q87" s="83">
        <f t="shared" si="11"/>
        <v>31500</v>
      </c>
      <c r="R87" s="70">
        <v>4840</v>
      </c>
      <c r="S87" s="70">
        <f t="shared" si="12"/>
        <v>33880</v>
      </c>
    </row>
    <row r="88" spans="1:19" ht="15" thickBot="1">
      <c r="A88" s="73">
        <v>74</v>
      </c>
      <c r="B88" s="74">
        <v>77</v>
      </c>
      <c r="C88" s="85" t="s">
        <v>100</v>
      </c>
      <c r="D88" s="74" t="s">
        <v>2</v>
      </c>
      <c r="E88" s="81" t="s">
        <v>69</v>
      </c>
      <c r="F88" s="82">
        <v>536.95400000000006</v>
      </c>
      <c r="G88" s="74">
        <v>8</v>
      </c>
      <c r="H88" s="80">
        <v>8</v>
      </c>
      <c r="I88" s="80">
        <v>0</v>
      </c>
      <c r="J88" s="83">
        <f t="shared" si="9"/>
        <v>4.2956320000000003</v>
      </c>
      <c r="K88" s="83">
        <f t="shared" si="8"/>
        <v>4.2956320000000003</v>
      </c>
      <c r="L88" s="83"/>
      <c r="M88" s="83">
        <v>536.95400000000006</v>
      </c>
      <c r="N88" s="83">
        <f t="shared" si="10"/>
        <v>4295.6320000000005</v>
      </c>
      <c r="O88" s="83">
        <v>650</v>
      </c>
      <c r="P88" s="83">
        <v>800</v>
      </c>
      <c r="Q88" s="83">
        <f t="shared" si="11"/>
        <v>6400</v>
      </c>
      <c r="R88" s="70">
        <v>520</v>
      </c>
      <c r="S88" s="70">
        <f t="shared" si="12"/>
        <v>4160</v>
      </c>
    </row>
    <row r="89" spans="1:19" s="87" customFormat="1" ht="29.25" thickBot="1">
      <c r="A89" s="73">
        <v>75</v>
      </c>
      <c r="B89" s="74">
        <v>78</v>
      </c>
      <c r="C89" s="80" t="s">
        <v>56</v>
      </c>
      <c r="D89" s="74" t="s">
        <v>2</v>
      </c>
      <c r="E89" s="81" t="s">
        <v>69</v>
      </c>
      <c r="F89" s="82">
        <v>363.79200000000009</v>
      </c>
      <c r="G89" s="74">
        <v>4</v>
      </c>
      <c r="H89" s="80">
        <v>4</v>
      </c>
      <c r="I89" s="80">
        <v>0</v>
      </c>
      <c r="J89" s="86">
        <f t="shared" si="9"/>
        <v>1.4551680000000002</v>
      </c>
      <c r="K89" s="86">
        <f t="shared" si="8"/>
        <v>1.4551680000000002</v>
      </c>
      <c r="L89" s="86"/>
      <c r="M89" s="86">
        <v>363.79200000000009</v>
      </c>
      <c r="N89" s="83">
        <f t="shared" si="10"/>
        <v>1455.1680000000003</v>
      </c>
      <c r="O89" s="86">
        <v>650</v>
      </c>
      <c r="P89" s="86">
        <v>800</v>
      </c>
      <c r="Q89" s="83">
        <f t="shared" si="11"/>
        <v>3200</v>
      </c>
      <c r="R89" s="80">
        <v>520</v>
      </c>
      <c r="S89" s="70">
        <f t="shared" si="12"/>
        <v>2080</v>
      </c>
    </row>
    <row r="90" spans="1:19" s="87" customFormat="1" ht="29.25" thickBot="1">
      <c r="A90" s="73">
        <v>76</v>
      </c>
      <c r="B90" s="74">
        <v>79</v>
      </c>
      <c r="C90" s="80" t="s">
        <v>57</v>
      </c>
      <c r="D90" s="74" t="s">
        <v>2</v>
      </c>
      <c r="E90" s="81" t="s">
        <v>69</v>
      </c>
      <c r="F90" s="82">
        <v>8389.8320000000003</v>
      </c>
      <c r="G90" s="74">
        <v>5</v>
      </c>
      <c r="H90" s="80">
        <v>3</v>
      </c>
      <c r="I90" s="80">
        <v>0</v>
      </c>
      <c r="J90" s="86">
        <f t="shared" si="9"/>
        <v>25.169495999999999</v>
      </c>
      <c r="K90" s="86">
        <f t="shared" si="8"/>
        <v>25.169495999999999</v>
      </c>
      <c r="L90" s="86"/>
      <c r="M90" s="86">
        <v>8389.8320000000003</v>
      </c>
      <c r="N90" s="83">
        <f t="shared" si="10"/>
        <v>41949.16</v>
      </c>
      <c r="O90" s="86">
        <v>9000</v>
      </c>
      <c r="P90" s="86">
        <v>9200</v>
      </c>
      <c r="Q90" s="83">
        <f t="shared" si="11"/>
        <v>46000</v>
      </c>
      <c r="R90" s="80">
        <v>8542</v>
      </c>
      <c r="S90" s="70">
        <f t="shared" si="12"/>
        <v>42710</v>
      </c>
    </row>
    <row r="91" spans="1:19" s="87" customFormat="1" ht="29.25" thickBot="1">
      <c r="A91" s="73">
        <v>77</v>
      </c>
      <c r="B91" s="74">
        <v>80</v>
      </c>
      <c r="C91" s="80" t="s">
        <v>58</v>
      </c>
      <c r="D91" s="74" t="s">
        <v>2</v>
      </c>
      <c r="E91" s="81" t="s">
        <v>69</v>
      </c>
      <c r="F91" s="88">
        <v>783.05</v>
      </c>
      <c r="G91" s="74">
        <v>23</v>
      </c>
      <c r="H91" s="80">
        <v>23</v>
      </c>
      <c r="I91" s="80">
        <v>0</v>
      </c>
      <c r="J91" s="86">
        <f t="shared" si="9"/>
        <v>18.010149999999999</v>
      </c>
      <c r="K91" s="86">
        <f t="shared" si="8"/>
        <v>18.010149999999999</v>
      </c>
      <c r="L91" s="86"/>
      <c r="M91" s="86">
        <v>783.04600000000005</v>
      </c>
      <c r="N91" s="83">
        <f t="shared" si="10"/>
        <v>18010.058000000001</v>
      </c>
      <c r="O91" s="86">
        <v>1100</v>
      </c>
      <c r="P91" s="86">
        <v>950</v>
      </c>
      <c r="Q91" s="83">
        <f t="shared" si="11"/>
        <v>21850</v>
      </c>
      <c r="R91" s="80">
        <v>2149</v>
      </c>
      <c r="S91" s="70">
        <f t="shared" si="12"/>
        <v>49427</v>
      </c>
    </row>
    <row r="92" spans="1:19" s="87" customFormat="1" ht="43.5" thickBot="1">
      <c r="A92" s="73">
        <v>78</v>
      </c>
      <c r="B92" s="74">
        <v>81</v>
      </c>
      <c r="C92" s="80" t="s">
        <v>59</v>
      </c>
      <c r="D92" s="74" t="s">
        <v>2</v>
      </c>
      <c r="E92" s="81" t="s">
        <v>69</v>
      </c>
      <c r="F92" s="88">
        <v>783.05</v>
      </c>
      <c r="G92" s="74">
        <v>20</v>
      </c>
      <c r="H92" s="80">
        <v>23</v>
      </c>
      <c r="I92" s="80">
        <v>0</v>
      </c>
      <c r="J92" s="86">
        <f t="shared" si="9"/>
        <v>18.010149999999999</v>
      </c>
      <c r="K92" s="86">
        <f t="shared" si="8"/>
        <v>18.010149999999999</v>
      </c>
      <c r="L92" s="86"/>
      <c r="M92" s="86">
        <v>783.04600000000005</v>
      </c>
      <c r="N92" s="83">
        <f t="shared" si="10"/>
        <v>15660.920000000002</v>
      </c>
      <c r="O92" s="86">
        <v>1100</v>
      </c>
      <c r="P92" s="86">
        <v>950</v>
      </c>
      <c r="Q92" s="83">
        <f t="shared" si="11"/>
        <v>19000</v>
      </c>
      <c r="R92" s="80">
        <v>2453</v>
      </c>
      <c r="S92" s="70">
        <f t="shared" si="12"/>
        <v>49060</v>
      </c>
    </row>
    <row r="93" spans="1:19" s="87" customFormat="1" ht="29.25" thickBot="1">
      <c r="A93" s="73">
        <v>79</v>
      </c>
      <c r="B93" s="74">
        <v>82</v>
      </c>
      <c r="C93" s="80" t="s">
        <v>60</v>
      </c>
      <c r="D93" s="74" t="s">
        <v>2</v>
      </c>
      <c r="E93" s="81" t="s">
        <v>69</v>
      </c>
      <c r="F93" s="88">
        <v>1463.33</v>
      </c>
      <c r="G93" s="74">
        <v>23</v>
      </c>
      <c r="H93" s="80">
        <v>23</v>
      </c>
      <c r="I93" s="80">
        <v>0</v>
      </c>
      <c r="J93" s="86">
        <f t="shared" si="9"/>
        <v>33.656589999999994</v>
      </c>
      <c r="K93" s="86">
        <f t="shared" si="8"/>
        <v>33.656589999999994</v>
      </c>
      <c r="L93" s="86"/>
      <c r="M93" s="86">
        <v>1463.3300000000002</v>
      </c>
      <c r="N93" s="83">
        <f t="shared" si="10"/>
        <v>33656.590000000004</v>
      </c>
      <c r="O93" s="86">
        <v>2350</v>
      </c>
      <c r="P93" s="86">
        <v>3500</v>
      </c>
      <c r="Q93" s="83">
        <f t="shared" si="11"/>
        <v>80500</v>
      </c>
      <c r="R93" s="80">
        <v>2136</v>
      </c>
      <c r="S93" s="70">
        <f t="shared" si="12"/>
        <v>49128</v>
      </c>
    </row>
    <row r="94" spans="1:19" s="87" customFormat="1" ht="15" thickBot="1">
      <c r="A94" s="73">
        <v>80</v>
      </c>
      <c r="B94" s="74">
        <v>83</v>
      </c>
      <c r="C94" s="80" t="s">
        <v>61</v>
      </c>
      <c r="D94" s="74" t="s">
        <v>2</v>
      </c>
      <c r="E94" s="81" t="s">
        <v>69</v>
      </c>
      <c r="F94" s="88">
        <v>900.5</v>
      </c>
      <c r="G94" s="74">
        <v>19</v>
      </c>
      <c r="H94" s="80">
        <v>19</v>
      </c>
      <c r="I94" s="80">
        <v>0</v>
      </c>
      <c r="J94" s="86">
        <f t="shared" si="9"/>
        <v>17.109500000000001</v>
      </c>
      <c r="K94" s="86">
        <f t="shared" si="8"/>
        <v>17.109500000000001</v>
      </c>
      <c r="L94" s="86"/>
      <c r="M94" s="86">
        <v>900.50400000000002</v>
      </c>
      <c r="N94" s="83">
        <f t="shared" si="10"/>
        <v>17109.576000000001</v>
      </c>
      <c r="O94" s="86">
        <v>1800</v>
      </c>
      <c r="P94" s="86">
        <v>700</v>
      </c>
      <c r="Q94" s="83">
        <f t="shared" si="11"/>
        <v>13300</v>
      </c>
      <c r="R94" s="80">
        <v>1824</v>
      </c>
      <c r="S94" s="70">
        <f t="shared" si="12"/>
        <v>34656</v>
      </c>
    </row>
    <row r="95" spans="1:19" s="87" customFormat="1" ht="29.25" thickBot="1">
      <c r="A95" s="73">
        <v>81</v>
      </c>
      <c r="B95" s="74">
        <v>84</v>
      </c>
      <c r="C95" s="80" t="s">
        <v>62</v>
      </c>
      <c r="D95" s="74" t="s">
        <v>2</v>
      </c>
      <c r="E95" s="81" t="s">
        <v>69</v>
      </c>
      <c r="F95" s="88">
        <v>1672.37</v>
      </c>
      <c r="G95" s="74">
        <v>20</v>
      </c>
      <c r="H95" s="80">
        <v>20</v>
      </c>
      <c r="I95" s="80">
        <v>0</v>
      </c>
      <c r="J95" s="86">
        <f t="shared" si="9"/>
        <v>33.447399999999995</v>
      </c>
      <c r="K95" s="86">
        <f t="shared" si="8"/>
        <v>33.447399999999995</v>
      </c>
      <c r="L95" s="86"/>
      <c r="M95" s="86">
        <v>1672.374</v>
      </c>
      <c r="N95" s="83">
        <f t="shared" si="10"/>
        <v>33447.480000000003</v>
      </c>
      <c r="O95" s="86">
        <v>1900</v>
      </c>
      <c r="P95" s="86">
        <v>1250</v>
      </c>
      <c r="Q95" s="83">
        <f t="shared" si="11"/>
        <v>25000</v>
      </c>
      <c r="R95" s="80">
        <v>2453</v>
      </c>
      <c r="S95" s="70">
        <f t="shared" si="12"/>
        <v>49060</v>
      </c>
    </row>
    <row r="96" spans="1:19" ht="15" thickBot="1">
      <c r="A96" s="73"/>
      <c r="B96" s="74"/>
      <c r="C96" s="75" t="s">
        <v>136</v>
      </c>
      <c r="D96" s="76"/>
      <c r="E96" s="77"/>
      <c r="F96" s="78"/>
      <c r="G96" s="79"/>
      <c r="H96" s="80">
        <v>0</v>
      </c>
      <c r="I96" s="80">
        <v>0</v>
      </c>
      <c r="J96" s="83">
        <f t="shared" si="9"/>
        <v>0</v>
      </c>
      <c r="K96" s="83">
        <f t="shared" si="8"/>
        <v>0</v>
      </c>
      <c r="L96" s="83"/>
      <c r="M96" s="83"/>
      <c r="N96" s="83">
        <f t="shared" si="10"/>
        <v>0</v>
      </c>
      <c r="O96" s="83"/>
      <c r="P96" s="83"/>
      <c r="Q96" s="83">
        <f t="shared" si="11"/>
        <v>0</v>
      </c>
      <c r="R96" s="70"/>
      <c r="S96" s="70">
        <f t="shared" si="12"/>
        <v>0</v>
      </c>
    </row>
    <row r="97" spans="1:19" s="87" customFormat="1" ht="15" thickBot="1">
      <c r="A97" s="74">
        <v>82</v>
      </c>
      <c r="B97" s="74">
        <v>85</v>
      </c>
      <c r="C97" s="80" t="s">
        <v>63</v>
      </c>
      <c r="D97" s="74" t="s">
        <v>2</v>
      </c>
      <c r="E97" s="81" t="s">
        <v>69</v>
      </c>
      <c r="F97" s="82">
        <v>949.02500000000009</v>
      </c>
      <c r="G97" s="74">
        <v>43</v>
      </c>
      <c r="H97" s="80">
        <v>43</v>
      </c>
      <c r="I97" s="80">
        <v>0</v>
      </c>
      <c r="J97" s="86">
        <f t="shared" si="9"/>
        <v>40.808075000000002</v>
      </c>
      <c r="K97" s="86">
        <f t="shared" si="8"/>
        <v>40.808075000000002</v>
      </c>
      <c r="L97" s="86"/>
      <c r="M97" s="83">
        <v>949.02500000000009</v>
      </c>
      <c r="N97" s="83">
        <f t="shared" si="10"/>
        <v>40808.075000000004</v>
      </c>
      <c r="O97" s="86">
        <v>830</v>
      </c>
      <c r="P97" s="86">
        <v>900</v>
      </c>
      <c r="Q97" s="83">
        <f t="shared" si="11"/>
        <v>38700</v>
      </c>
      <c r="R97" s="80">
        <v>1152</v>
      </c>
      <c r="S97" s="70">
        <f t="shared" si="12"/>
        <v>49536</v>
      </c>
    </row>
    <row r="98" spans="1:19" s="87" customFormat="1" ht="15" thickBot="1">
      <c r="A98" s="74">
        <v>83</v>
      </c>
      <c r="B98" s="74">
        <v>86</v>
      </c>
      <c r="C98" s="80" t="s">
        <v>64</v>
      </c>
      <c r="D98" s="74" t="s">
        <v>2</v>
      </c>
      <c r="E98" s="81" t="s">
        <v>69</v>
      </c>
      <c r="F98" s="82">
        <v>1378.3000000000002</v>
      </c>
      <c r="G98" s="74">
        <v>25</v>
      </c>
      <c r="H98" s="80">
        <v>25</v>
      </c>
      <c r="I98" s="80">
        <v>0</v>
      </c>
      <c r="J98" s="86">
        <f t="shared" si="9"/>
        <v>34.45750000000001</v>
      </c>
      <c r="K98" s="86">
        <f t="shared" si="8"/>
        <v>34.45750000000001</v>
      </c>
      <c r="L98" s="86"/>
      <c r="M98" s="86">
        <v>1378.3000000000002</v>
      </c>
      <c r="N98" s="83">
        <f t="shared" si="10"/>
        <v>34457.500000000007</v>
      </c>
      <c r="O98" s="86">
        <v>1200</v>
      </c>
      <c r="P98" s="86">
        <v>900</v>
      </c>
      <c r="Q98" s="83">
        <f t="shared" si="11"/>
        <v>22500</v>
      </c>
      <c r="R98" s="80">
        <v>1671</v>
      </c>
      <c r="S98" s="70">
        <f t="shared" si="12"/>
        <v>41775</v>
      </c>
    </row>
    <row r="99" spans="1:19" s="87" customFormat="1" ht="15" thickBot="1">
      <c r="A99" s="74">
        <v>84</v>
      </c>
      <c r="B99" s="74">
        <v>87</v>
      </c>
      <c r="C99" s="80" t="s">
        <v>65</v>
      </c>
      <c r="D99" s="74" t="s">
        <v>2</v>
      </c>
      <c r="E99" s="81" t="s">
        <v>69</v>
      </c>
      <c r="F99" s="82">
        <v>167.97</v>
      </c>
      <c r="G99" s="74">
        <v>21</v>
      </c>
      <c r="H99" s="80">
        <v>21</v>
      </c>
      <c r="I99" s="80">
        <v>0</v>
      </c>
      <c r="J99" s="86">
        <f t="shared" si="9"/>
        <v>3.5273699999999999</v>
      </c>
      <c r="K99" s="86">
        <f t="shared" si="8"/>
        <v>3.5273699999999999</v>
      </c>
      <c r="L99" s="86"/>
      <c r="M99" s="86">
        <v>167.97</v>
      </c>
      <c r="N99" s="83">
        <f t="shared" si="10"/>
        <v>3527.37</v>
      </c>
      <c r="O99" s="86">
        <v>170</v>
      </c>
      <c r="P99" s="86">
        <v>300</v>
      </c>
      <c r="Q99" s="83">
        <f t="shared" si="11"/>
        <v>6300</v>
      </c>
      <c r="R99" s="80">
        <v>208</v>
      </c>
      <c r="S99" s="70">
        <f t="shared" si="12"/>
        <v>4368</v>
      </c>
    </row>
    <row r="100" spans="1:19" s="87" customFormat="1" ht="15" thickBot="1">
      <c r="A100" s="74">
        <v>85</v>
      </c>
      <c r="B100" s="74">
        <v>88</v>
      </c>
      <c r="C100" s="80" t="s">
        <v>66</v>
      </c>
      <c r="D100" s="74" t="s">
        <v>2</v>
      </c>
      <c r="E100" s="81" t="s">
        <v>69</v>
      </c>
      <c r="F100" s="82">
        <v>509.81700000000006</v>
      </c>
      <c r="G100" s="74">
        <v>14</v>
      </c>
      <c r="H100" s="80">
        <v>14</v>
      </c>
      <c r="I100" s="80">
        <v>0</v>
      </c>
      <c r="J100" s="86">
        <f t="shared" si="9"/>
        <v>7.1374380000000013</v>
      </c>
      <c r="K100" s="86">
        <f t="shared" si="8"/>
        <v>7.1374380000000013</v>
      </c>
      <c r="L100" s="86"/>
      <c r="M100" s="86">
        <v>509.81700000000006</v>
      </c>
      <c r="N100" s="83">
        <f t="shared" si="10"/>
        <v>7137.438000000001</v>
      </c>
      <c r="O100" s="86">
        <v>550</v>
      </c>
      <c r="P100" s="86">
        <v>300</v>
      </c>
      <c r="Q100" s="83">
        <f t="shared" si="11"/>
        <v>4200</v>
      </c>
      <c r="R100" s="80">
        <v>600</v>
      </c>
      <c r="S100" s="70">
        <f t="shared" si="12"/>
        <v>8400</v>
      </c>
    </row>
    <row r="101" spans="1:19" s="87" customFormat="1" ht="15" thickBot="1">
      <c r="A101" s="74">
        <v>86</v>
      </c>
      <c r="B101" s="74">
        <v>89</v>
      </c>
      <c r="C101" s="80" t="s">
        <v>67</v>
      </c>
      <c r="D101" s="74" t="s">
        <v>2</v>
      </c>
      <c r="E101" s="81" t="s">
        <v>69</v>
      </c>
      <c r="F101" s="82">
        <v>685.55300000000011</v>
      </c>
      <c r="G101" s="74">
        <v>2</v>
      </c>
      <c r="H101" s="80">
        <v>2</v>
      </c>
      <c r="I101" s="80">
        <v>0</v>
      </c>
      <c r="J101" s="86">
        <f t="shared" si="9"/>
        <v>1.3711060000000002</v>
      </c>
      <c r="K101" s="86">
        <f t="shared" si="8"/>
        <v>1.3711060000000002</v>
      </c>
      <c r="L101" s="86"/>
      <c r="M101" s="86">
        <v>685.55300000000011</v>
      </c>
      <c r="N101" s="83">
        <f t="shared" si="10"/>
        <v>1371.1060000000002</v>
      </c>
      <c r="O101" s="86">
        <v>650</v>
      </c>
      <c r="P101" s="86">
        <v>800</v>
      </c>
      <c r="Q101" s="83">
        <f t="shared" si="11"/>
        <v>1600</v>
      </c>
      <c r="R101" s="80">
        <v>900</v>
      </c>
      <c r="S101" s="70">
        <f t="shared" si="12"/>
        <v>1800</v>
      </c>
    </row>
    <row r="102" spans="1:19" ht="15" thickBot="1">
      <c r="A102" s="73"/>
      <c r="B102" s="74"/>
      <c r="C102" s="75" t="s">
        <v>101</v>
      </c>
      <c r="D102" s="76"/>
      <c r="E102" s="77"/>
      <c r="F102" s="78"/>
      <c r="G102" s="79"/>
      <c r="H102" s="80">
        <v>0</v>
      </c>
      <c r="I102" s="80">
        <v>0</v>
      </c>
      <c r="J102" s="83">
        <f t="shared" si="9"/>
        <v>0</v>
      </c>
      <c r="K102" s="83">
        <f t="shared" si="8"/>
        <v>0</v>
      </c>
      <c r="L102" s="83"/>
      <c r="M102" s="83"/>
      <c r="N102" s="83">
        <f t="shared" si="10"/>
        <v>0</v>
      </c>
      <c r="O102" s="83"/>
      <c r="P102" s="83"/>
      <c r="Q102" s="83">
        <f t="shared" si="11"/>
        <v>0</v>
      </c>
      <c r="R102" s="70"/>
      <c r="S102" s="70">
        <f t="shared" si="12"/>
        <v>0</v>
      </c>
    </row>
    <row r="103" spans="1:19" s="98" customFormat="1" ht="15" thickBot="1">
      <c r="A103" s="89">
        <v>87</v>
      </c>
      <c r="B103" s="90">
        <v>90</v>
      </c>
      <c r="C103" s="91" t="s">
        <v>102</v>
      </c>
      <c r="D103" s="92" t="s">
        <v>68</v>
      </c>
      <c r="E103" s="93" t="s">
        <v>69</v>
      </c>
      <c r="F103" s="94">
        <v>2200</v>
      </c>
      <c r="G103" s="90">
        <v>5</v>
      </c>
      <c r="H103" s="95">
        <v>5</v>
      </c>
      <c r="I103" s="95">
        <v>0</v>
      </c>
      <c r="J103" s="96">
        <f t="shared" si="9"/>
        <v>11</v>
      </c>
      <c r="K103" s="96">
        <f t="shared" si="8"/>
        <v>11</v>
      </c>
      <c r="L103" s="96"/>
      <c r="M103" s="96">
        <v>2200</v>
      </c>
      <c r="N103" s="83">
        <f t="shared" si="10"/>
        <v>11000</v>
      </c>
      <c r="O103" s="96">
        <v>700</v>
      </c>
      <c r="P103" s="96">
        <v>800</v>
      </c>
      <c r="Q103" s="83">
        <f t="shared" si="11"/>
        <v>4000</v>
      </c>
      <c r="R103" s="97">
        <v>1370</v>
      </c>
      <c r="S103" s="70">
        <f t="shared" si="12"/>
        <v>6850</v>
      </c>
    </row>
    <row r="104" spans="1:19" s="98" customFormat="1" ht="15" thickBot="1">
      <c r="A104" s="89">
        <v>88</v>
      </c>
      <c r="B104" s="90">
        <v>91</v>
      </c>
      <c r="C104" s="91" t="s">
        <v>103</v>
      </c>
      <c r="D104" s="92" t="s">
        <v>68</v>
      </c>
      <c r="E104" s="93" t="s">
        <v>69</v>
      </c>
      <c r="F104" s="94">
        <v>10340</v>
      </c>
      <c r="G104" s="90">
        <v>2</v>
      </c>
      <c r="H104" s="95">
        <v>2</v>
      </c>
      <c r="I104" s="95">
        <v>0</v>
      </c>
      <c r="J104" s="96">
        <f t="shared" si="9"/>
        <v>20.68</v>
      </c>
      <c r="K104" s="96">
        <f t="shared" si="8"/>
        <v>20.68</v>
      </c>
      <c r="L104" s="96"/>
      <c r="M104" s="96">
        <v>10340</v>
      </c>
      <c r="N104" s="83">
        <f t="shared" si="10"/>
        <v>20680</v>
      </c>
      <c r="O104" s="96">
        <v>5300</v>
      </c>
      <c r="P104" s="96">
        <v>5000</v>
      </c>
      <c r="Q104" s="83">
        <f t="shared" si="11"/>
        <v>10000</v>
      </c>
      <c r="R104" s="97">
        <v>7564</v>
      </c>
      <c r="S104" s="70">
        <f t="shared" si="12"/>
        <v>15128</v>
      </c>
    </row>
    <row r="105" spans="1:19" s="98" customFormat="1" ht="15" thickBot="1">
      <c r="A105" s="89">
        <v>89</v>
      </c>
      <c r="B105" s="90">
        <v>92</v>
      </c>
      <c r="C105" s="91" t="s">
        <v>137</v>
      </c>
      <c r="D105" s="92" t="s">
        <v>68</v>
      </c>
      <c r="E105" s="93" t="s">
        <v>69</v>
      </c>
      <c r="F105" s="94">
        <v>2750</v>
      </c>
      <c r="G105" s="90">
        <v>6</v>
      </c>
      <c r="H105" s="95">
        <v>6</v>
      </c>
      <c r="I105" s="95">
        <v>0</v>
      </c>
      <c r="J105" s="96">
        <f t="shared" si="9"/>
        <v>16.5</v>
      </c>
      <c r="K105" s="96">
        <f t="shared" si="8"/>
        <v>16.5</v>
      </c>
      <c r="L105" s="96"/>
      <c r="M105" s="96">
        <v>2750</v>
      </c>
      <c r="N105" s="83">
        <f t="shared" si="10"/>
        <v>16500</v>
      </c>
      <c r="O105" s="96">
        <v>1900</v>
      </c>
      <c r="P105" s="96">
        <v>1700</v>
      </c>
      <c r="Q105" s="83">
        <f t="shared" si="11"/>
        <v>10200</v>
      </c>
      <c r="R105" s="97">
        <v>2450</v>
      </c>
      <c r="S105" s="70">
        <f t="shared" si="12"/>
        <v>14700</v>
      </c>
    </row>
    <row r="106" spans="1:19" s="98" customFormat="1" ht="15" thickBot="1">
      <c r="A106" s="89">
        <v>90</v>
      </c>
      <c r="B106" s="90">
        <v>93</v>
      </c>
      <c r="C106" s="91" t="s">
        <v>104</v>
      </c>
      <c r="D106" s="92" t="s">
        <v>68</v>
      </c>
      <c r="E106" s="93" t="s">
        <v>69</v>
      </c>
      <c r="F106" s="94">
        <v>2750</v>
      </c>
      <c r="G106" s="90">
        <v>6</v>
      </c>
      <c r="H106" s="95">
        <v>6</v>
      </c>
      <c r="I106" s="95">
        <v>0</v>
      </c>
      <c r="J106" s="96">
        <f t="shared" si="9"/>
        <v>16.5</v>
      </c>
      <c r="K106" s="96">
        <f t="shared" si="8"/>
        <v>16.5</v>
      </c>
      <c r="L106" s="96"/>
      <c r="M106" s="96">
        <v>2750</v>
      </c>
      <c r="N106" s="83">
        <f t="shared" si="10"/>
        <v>16500</v>
      </c>
      <c r="O106" s="96">
        <v>1900</v>
      </c>
      <c r="P106" s="96">
        <v>1700</v>
      </c>
      <c r="Q106" s="83">
        <f t="shared" si="11"/>
        <v>10200</v>
      </c>
      <c r="R106" s="97">
        <v>2829</v>
      </c>
      <c r="S106" s="70">
        <f t="shared" si="12"/>
        <v>16974</v>
      </c>
    </row>
    <row r="107" spans="1:19" s="98" customFormat="1" ht="15" thickBot="1">
      <c r="A107" s="89">
        <v>91</v>
      </c>
      <c r="B107" s="90">
        <v>94</v>
      </c>
      <c r="C107" s="91" t="s">
        <v>105</v>
      </c>
      <c r="D107" s="92" t="s">
        <v>68</v>
      </c>
      <c r="E107" s="93" t="s">
        <v>69</v>
      </c>
      <c r="F107" s="94">
        <v>220.00000000000003</v>
      </c>
      <c r="G107" s="90">
        <v>1</v>
      </c>
      <c r="H107" s="95">
        <v>1</v>
      </c>
      <c r="I107" s="95">
        <v>0</v>
      </c>
      <c r="J107" s="96">
        <f t="shared" si="9"/>
        <v>0.22000000000000003</v>
      </c>
      <c r="K107" s="96">
        <f t="shared" si="8"/>
        <v>0.22000000000000003</v>
      </c>
      <c r="L107" s="96"/>
      <c r="M107" s="96">
        <v>220.00000000000003</v>
      </c>
      <c r="N107" s="83">
        <f t="shared" si="10"/>
        <v>220.00000000000003</v>
      </c>
      <c r="O107" s="96">
        <v>7000</v>
      </c>
      <c r="P107" s="96">
        <v>6000</v>
      </c>
      <c r="Q107" s="83">
        <f t="shared" si="11"/>
        <v>6000</v>
      </c>
      <c r="R107" s="97">
        <v>6500</v>
      </c>
      <c r="S107" s="70">
        <f t="shared" si="12"/>
        <v>6500</v>
      </c>
    </row>
    <row r="108" spans="1:19" s="98" customFormat="1" ht="15" thickBot="1">
      <c r="A108" s="89">
        <v>92</v>
      </c>
      <c r="B108" s="90">
        <v>95</v>
      </c>
      <c r="C108" s="91" t="s">
        <v>106</v>
      </c>
      <c r="D108" s="92" t="s">
        <v>68</v>
      </c>
      <c r="E108" s="93" t="s">
        <v>69</v>
      </c>
      <c r="F108" s="94">
        <v>5500</v>
      </c>
      <c r="G108" s="90">
        <v>2</v>
      </c>
      <c r="H108" s="95">
        <v>2</v>
      </c>
      <c r="I108" s="95">
        <v>0</v>
      </c>
      <c r="J108" s="96">
        <f t="shared" si="9"/>
        <v>11</v>
      </c>
      <c r="K108" s="96">
        <f t="shared" si="8"/>
        <v>11</v>
      </c>
      <c r="L108" s="96"/>
      <c r="M108" s="96">
        <v>5500</v>
      </c>
      <c r="N108" s="83">
        <f t="shared" si="10"/>
        <v>11000</v>
      </c>
      <c r="O108" s="96">
        <v>3400</v>
      </c>
      <c r="P108" s="96">
        <v>3000</v>
      </c>
      <c r="Q108" s="83">
        <f t="shared" si="11"/>
        <v>6000</v>
      </c>
      <c r="R108" s="97">
        <v>3948</v>
      </c>
      <c r="S108" s="70">
        <f t="shared" si="12"/>
        <v>7896</v>
      </c>
    </row>
    <row r="109" spans="1:19" s="98" customFormat="1" ht="15" thickBot="1">
      <c r="A109" s="89">
        <v>93</v>
      </c>
      <c r="B109" s="90">
        <v>96</v>
      </c>
      <c r="C109" s="91" t="s">
        <v>107</v>
      </c>
      <c r="D109" s="92" t="s">
        <v>68</v>
      </c>
      <c r="E109" s="93" t="s">
        <v>69</v>
      </c>
      <c r="F109" s="94">
        <v>55000.000000000007</v>
      </c>
      <c r="G109" s="90">
        <v>2</v>
      </c>
      <c r="H109" s="95">
        <v>2</v>
      </c>
      <c r="I109" s="95">
        <v>0</v>
      </c>
      <c r="J109" s="96">
        <f t="shared" si="9"/>
        <v>110.00000000000001</v>
      </c>
      <c r="K109" s="96">
        <f t="shared" si="8"/>
        <v>110.00000000000001</v>
      </c>
      <c r="L109" s="96"/>
      <c r="M109" s="96">
        <v>55000.000000000007</v>
      </c>
      <c r="N109" s="83">
        <f t="shared" si="10"/>
        <v>110000.00000000001</v>
      </c>
      <c r="O109" s="96">
        <v>7000</v>
      </c>
      <c r="P109" s="96">
        <v>6000</v>
      </c>
      <c r="Q109" s="83">
        <f t="shared" si="11"/>
        <v>12000</v>
      </c>
      <c r="R109" s="97">
        <v>8826</v>
      </c>
      <c r="S109" s="70">
        <f t="shared" si="12"/>
        <v>17652</v>
      </c>
    </row>
    <row r="110" spans="1:19" s="98" customFormat="1" ht="15" thickBot="1">
      <c r="A110" s="89">
        <v>94</v>
      </c>
      <c r="B110" s="90">
        <v>97</v>
      </c>
      <c r="C110" s="91" t="s">
        <v>108</v>
      </c>
      <c r="D110" s="92" t="s">
        <v>68</v>
      </c>
      <c r="E110" s="93" t="s">
        <v>69</v>
      </c>
      <c r="F110" s="94">
        <v>1650.0000000000002</v>
      </c>
      <c r="G110" s="90">
        <v>18</v>
      </c>
      <c r="H110" s="95">
        <v>18</v>
      </c>
      <c r="I110" s="95">
        <v>0</v>
      </c>
      <c r="J110" s="96">
        <f t="shared" si="9"/>
        <v>29.700000000000003</v>
      </c>
      <c r="K110" s="96">
        <f t="shared" si="8"/>
        <v>29.700000000000003</v>
      </c>
      <c r="L110" s="96"/>
      <c r="M110" s="96">
        <v>1650.0000000000002</v>
      </c>
      <c r="N110" s="83">
        <f t="shared" si="10"/>
        <v>29700.000000000004</v>
      </c>
      <c r="O110" s="96">
        <v>3800</v>
      </c>
      <c r="P110" s="96">
        <v>3900</v>
      </c>
      <c r="Q110" s="83">
        <f t="shared" si="11"/>
        <v>70200</v>
      </c>
      <c r="R110" s="97">
        <v>640</v>
      </c>
      <c r="S110" s="70">
        <f t="shared" si="12"/>
        <v>11520</v>
      </c>
    </row>
    <row r="111" spans="1:19" s="98" customFormat="1" ht="15" thickBot="1">
      <c r="A111" s="89">
        <v>95</v>
      </c>
      <c r="B111" s="90">
        <v>98</v>
      </c>
      <c r="C111" s="91" t="s">
        <v>109</v>
      </c>
      <c r="D111" s="92" t="s">
        <v>68</v>
      </c>
      <c r="E111" s="93" t="s">
        <v>69</v>
      </c>
      <c r="F111" s="99">
        <v>2572.8780000000002</v>
      </c>
      <c r="G111" s="90">
        <v>20</v>
      </c>
      <c r="H111" s="95">
        <v>20</v>
      </c>
      <c r="I111" s="95">
        <v>0</v>
      </c>
      <c r="J111" s="96">
        <f t="shared" si="9"/>
        <v>51.457560000000008</v>
      </c>
      <c r="K111" s="96">
        <f t="shared" si="8"/>
        <v>51.457560000000008</v>
      </c>
      <c r="L111" s="96"/>
      <c r="M111" s="96">
        <v>2572.8780000000002</v>
      </c>
      <c r="N111" s="83">
        <f t="shared" si="10"/>
        <v>51457.560000000005</v>
      </c>
      <c r="O111" s="96">
        <v>2500</v>
      </c>
      <c r="P111" s="96">
        <v>2000</v>
      </c>
      <c r="Q111" s="83">
        <f t="shared" si="11"/>
        <v>40000</v>
      </c>
      <c r="R111" s="97">
        <v>2829</v>
      </c>
      <c r="S111" s="70">
        <f t="shared" si="12"/>
        <v>56580</v>
      </c>
    </row>
    <row r="112" spans="1:19" s="98" customFormat="1" ht="15" thickBot="1">
      <c r="A112" s="89">
        <v>96</v>
      </c>
      <c r="B112" s="90">
        <v>99</v>
      </c>
      <c r="C112" s="91" t="s">
        <v>110</v>
      </c>
      <c r="D112" s="92" t="s">
        <v>68</v>
      </c>
      <c r="E112" s="93" t="s">
        <v>69</v>
      </c>
      <c r="F112" s="99">
        <v>55.935000000000009</v>
      </c>
      <c r="G112" s="90">
        <v>55</v>
      </c>
      <c r="H112" s="95">
        <v>55</v>
      </c>
      <c r="I112" s="95">
        <v>0</v>
      </c>
      <c r="J112" s="96">
        <f t="shared" si="9"/>
        <v>3.0764250000000009</v>
      </c>
      <c r="K112" s="96">
        <f t="shared" si="8"/>
        <v>3.0764250000000009</v>
      </c>
      <c r="L112" s="96"/>
      <c r="M112" s="96">
        <v>55.935000000000009</v>
      </c>
      <c r="N112" s="83">
        <f t="shared" si="10"/>
        <v>3076.4250000000006</v>
      </c>
      <c r="O112" s="96">
        <v>60</v>
      </c>
      <c r="P112" s="96">
        <v>90</v>
      </c>
      <c r="Q112" s="83">
        <f t="shared" si="11"/>
        <v>4950</v>
      </c>
      <c r="R112" s="97">
        <v>112</v>
      </c>
      <c r="S112" s="70">
        <f t="shared" si="12"/>
        <v>6160</v>
      </c>
    </row>
    <row r="113" spans="1:19" s="98" customFormat="1" ht="15" thickBot="1">
      <c r="A113" s="89">
        <v>97</v>
      </c>
      <c r="B113" s="90">
        <v>100</v>
      </c>
      <c r="C113" s="91" t="s">
        <v>111</v>
      </c>
      <c r="D113" s="92" t="s">
        <v>68</v>
      </c>
      <c r="E113" s="93" t="s">
        <v>69</v>
      </c>
      <c r="F113" s="99">
        <v>1650.0000000000002</v>
      </c>
      <c r="G113" s="90">
        <v>20</v>
      </c>
      <c r="H113" s="95">
        <v>20</v>
      </c>
      <c r="I113" s="95">
        <v>0</v>
      </c>
      <c r="J113" s="96">
        <f t="shared" si="9"/>
        <v>33.000000000000007</v>
      </c>
      <c r="K113" s="96">
        <f t="shared" si="8"/>
        <v>33.000000000000007</v>
      </c>
      <c r="L113" s="96"/>
      <c r="M113" s="96">
        <v>1650.0000000000002</v>
      </c>
      <c r="N113" s="83">
        <f t="shared" si="10"/>
        <v>33000.000000000007</v>
      </c>
      <c r="O113" s="96">
        <v>480</v>
      </c>
      <c r="P113" s="96">
        <v>550</v>
      </c>
      <c r="Q113" s="83">
        <f t="shared" si="11"/>
        <v>11000</v>
      </c>
      <c r="R113" s="97">
        <v>805</v>
      </c>
      <c r="S113" s="70">
        <f t="shared" si="12"/>
        <v>16100</v>
      </c>
    </row>
    <row r="114" spans="1:19" ht="15" thickBot="1">
      <c r="A114" s="89">
        <v>98</v>
      </c>
      <c r="B114" s="74">
        <v>101</v>
      </c>
      <c r="C114" s="85" t="s">
        <v>112</v>
      </c>
      <c r="D114" s="100" t="s">
        <v>68</v>
      </c>
      <c r="E114" s="81" t="s">
        <v>69</v>
      </c>
      <c r="F114" s="101">
        <v>4400</v>
      </c>
      <c r="G114" s="74">
        <v>10</v>
      </c>
      <c r="H114" s="80">
        <v>10</v>
      </c>
      <c r="I114" s="80">
        <v>0</v>
      </c>
      <c r="J114" s="83">
        <f t="shared" si="9"/>
        <v>44</v>
      </c>
      <c r="K114" s="83">
        <f t="shared" si="8"/>
        <v>44</v>
      </c>
      <c r="L114" s="83"/>
      <c r="M114" s="83">
        <v>4400</v>
      </c>
      <c r="N114" s="83">
        <f t="shared" si="10"/>
        <v>44000</v>
      </c>
      <c r="O114" s="83">
        <v>2400</v>
      </c>
      <c r="P114" s="83">
        <v>950</v>
      </c>
      <c r="Q114" s="83">
        <f t="shared" si="11"/>
        <v>9500</v>
      </c>
      <c r="R114" s="70">
        <v>1500</v>
      </c>
      <c r="S114" s="70">
        <f t="shared" si="12"/>
        <v>15000</v>
      </c>
    </row>
    <row r="115" spans="1:19" ht="15" thickBot="1">
      <c r="A115" s="89">
        <v>99</v>
      </c>
      <c r="B115" s="74">
        <v>102</v>
      </c>
      <c r="C115" s="85" t="s">
        <v>113</v>
      </c>
      <c r="D115" s="100" t="s">
        <v>68</v>
      </c>
      <c r="E115" s="81" t="s">
        <v>69</v>
      </c>
      <c r="F115" s="101">
        <v>550</v>
      </c>
      <c r="G115" s="74">
        <v>10</v>
      </c>
      <c r="H115" s="80">
        <v>10</v>
      </c>
      <c r="I115" s="80">
        <v>0</v>
      </c>
      <c r="J115" s="83">
        <f t="shared" si="9"/>
        <v>5.5</v>
      </c>
      <c r="K115" s="83">
        <f t="shared" si="8"/>
        <v>5.5</v>
      </c>
      <c r="L115" s="83"/>
      <c r="M115" s="83">
        <v>550</v>
      </c>
      <c r="N115" s="83">
        <f t="shared" si="10"/>
        <v>5500</v>
      </c>
      <c r="O115" s="83">
        <v>2650</v>
      </c>
      <c r="P115" s="83">
        <v>950</v>
      </c>
      <c r="Q115" s="83">
        <f t="shared" si="11"/>
        <v>9500</v>
      </c>
      <c r="R115" s="70">
        <v>1500</v>
      </c>
      <c r="S115" s="70">
        <f t="shared" si="12"/>
        <v>15000</v>
      </c>
    </row>
    <row r="116" spans="1:19" ht="15" thickBot="1">
      <c r="A116" s="89">
        <v>100</v>
      </c>
      <c r="B116" s="74">
        <v>103</v>
      </c>
      <c r="C116" s="80" t="s">
        <v>114</v>
      </c>
      <c r="D116" s="100" t="s">
        <v>68</v>
      </c>
      <c r="E116" s="81" t="s">
        <v>69</v>
      </c>
      <c r="F116" s="101">
        <v>11</v>
      </c>
      <c r="G116" s="74">
        <v>3</v>
      </c>
      <c r="H116" s="80">
        <v>3</v>
      </c>
      <c r="I116" s="80">
        <v>0</v>
      </c>
      <c r="J116" s="83">
        <f t="shared" si="9"/>
        <v>3.3000000000000002E-2</v>
      </c>
      <c r="K116" s="83">
        <f t="shared" si="8"/>
        <v>3.3000000000000002E-2</v>
      </c>
      <c r="L116" s="83"/>
      <c r="M116" s="83">
        <v>11</v>
      </c>
      <c r="N116" s="83">
        <f t="shared" si="10"/>
        <v>33</v>
      </c>
      <c r="O116" s="83">
        <v>30</v>
      </c>
      <c r="P116" s="83">
        <v>40</v>
      </c>
      <c r="Q116" s="83">
        <f t="shared" si="11"/>
        <v>120</v>
      </c>
      <c r="R116" s="70">
        <v>36</v>
      </c>
      <c r="S116" s="70">
        <f t="shared" si="12"/>
        <v>108</v>
      </c>
    </row>
    <row r="117" spans="1:19" ht="15" thickBot="1">
      <c r="A117" s="89">
        <v>101</v>
      </c>
      <c r="B117" s="74">
        <v>104</v>
      </c>
      <c r="C117" s="80" t="s">
        <v>115</v>
      </c>
      <c r="D117" s="100" t="s">
        <v>68</v>
      </c>
      <c r="E117" s="81" t="s">
        <v>69</v>
      </c>
      <c r="F117" s="102">
        <v>67.118644067796623</v>
      </c>
      <c r="G117" s="74">
        <v>3</v>
      </c>
      <c r="H117" s="80">
        <v>3</v>
      </c>
      <c r="I117" s="80">
        <v>0</v>
      </c>
      <c r="J117" s="83">
        <f t="shared" si="9"/>
        <v>0.20135593220338988</v>
      </c>
      <c r="K117" s="83">
        <f t="shared" si="8"/>
        <v>0.20135593220338988</v>
      </c>
      <c r="L117" s="83"/>
      <c r="M117" s="83">
        <v>67.118644067796623</v>
      </c>
      <c r="N117" s="83">
        <f t="shared" si="10"/>
        <v>201.35593220338987</v>
      </c>
      <c r="O117" s="83">
        <v>45</v>
      </c>
      <c r="P117" s="83">
        <v>40</v>
      </c>
      <c r="Q117" s="83">
        <f t="shared" si="11"/>
        <v>120</v>
      </c>
      <c r="R117" s="70">
        <v>52</v>
      </c>
      <c r="S117" s="70">
        <f t="shared" si="12"/>
        <v>156</v>
      </c>
    </row>
    <row r="118" spans="1:19" ht="15" thickBot="1">
      <c r="A118" s="89">
        <v>102</v>
      </c>
      <c r="B118" s="74">
        <v>105</v>
      </c>
      <c r="C118" s="80" t="s">
        <v>116</v>
      </c>
      <c r="D118" s="100" t="s">
        <v>68</v>
      </c>
      <c r="E118" s="81" t="s">
        <v>69</v>
      </c>
      <c r="F118" s="101">
        <v>671</v>
      </c>
      <c r="G118" s="74">
        <v>2</v>
      </c>
      <c r="H118" s="80">
        <v>2</v>
      </c>
      <c r="I118" s="80">
        <v>0</v>
      </c>
      <c r="J118" s="83">
        <f t="shared" si="9"/>
        <v>1.3420000000000001</v>
      </c>
      <c r="K118" s="83">
        <f t="shared" si="8"/>
        <v>1.3420000000000001</v>
      </c>
      <c r="L118" s="83"/>
      <c r="M118" s="83">
        <v>671</v>
      </c>
      <c r="N118" s="83">
        <f t="shared" si="10"/>
        <v>1342</v>
      </c>
      <c r="O118" s="83">
        <v>900</v>
      </c>
      <c r="P118" s="83">
        <v>850</v>
      </c>
      <c r="Q118" s="83">
        <f t="shared" si="11"/>
        <v>1700</v>
      </c>
      <c r="R118" s="70">
        <v>1370</v>
      </c>
      <c r="S118" s="70">
        <f t="shared" si="12"/>
        <v>2740</v>
      </c>
    </row>
    <row r="119" spans="1:19" ht="15" thickBot="1">
      <c r="A119" s="89">
        <v>103</v>
      </c>
      <c r="B119" s="74">
        <v>106</v>
      </c>
      <c r="C119" s="80" t="s">
        <v>117</v>
      </c>
      <c r="D119" s="100" t="s">
        <v>68</v>
      </c>
      <c r="E119" s="81" t="s">
        <v>69</v>
      </c>
      <c r="F119" s="101">
        <v>440.00000000000006</v>
      </c>
      <c r="G119" s="74">
        <v>2</v>
      </c>
      <c r="H119" s="80">
        <v>2</v>
      </c>
      <c r="I119" s="80">
        <v>0</v>
      </c>
      <c r="J119" s="83">
        <f t="shared" si="9"/>
        <v>0.88000000000000012</v>
      </c>
      <c r="K119" s="83">
        <f t="shared" si="8"/>
        <v>0.88000000000000012</v>
      </c>
      <c r="L119" s="83"/>
      <c r="M119" s="83">
        <v>440.00000000000006</v>
      </c>
      <c r="N119" s="83">
        <f t="shared" si="10"/>
        <v>880.00000000000011</v>
      </c>
      <c r="O119" s="83">
        <v>500</v>
      </c>
      <c r="P119" s="83">
        <v>150</v>
      </c>
      <c r="Q119" s="83">
        <f t="shared" si="11"/>
        <v>300</v>
      </c>
      <c r="R119" s="70">
        <v>100</v>
      </c>
      <c r="S119" s="70">
        <f t="shared" si="12"/>
        <v>200</v>
      </c>
    </row>
    <row r="120" spans="1:19" ht="15" thickBot="1">
      <c r="A120" s="89">
        <v>104</v>
      </c>
      <c r="B120" s="74">
        <v>107</v>
      </c>
      <c r="C120" s="80" t="s">
        <v>118</v>
      </c>
      <c r="D120" s="100" t="s">
        <v>68</v>
      </c>
      <c r="E120" s="81" t="s">
        <v>69</v>
      </c>
      <c r="F120" s="101">
        <v>1222.683</v>
      </c>
      <c r="G120" s="74">
        <v>1</v>
      </c>
      <c r="H120" s="80">
        <v>1</v>
      </c>
      <c r="I120" s="80">
        <v>0</v>
      </c>
      <c r="J120" s="83">
        <f t="shared" si="9"/>
        <v>1.222683</v>
      </c>
      <c r="K120" s="83">
        <f t="shared" si="8"/>
        <v>1.222683</v>
      </c>
      <c r="L120" s="83"/>
      <c r="M120" s="83">
        <v>1222.683</v>
      </c>
      <c r="N120" s="83">
        <f t="shared" si="10"/>
        <v>1222.683</v>
      </c>
      <c r="O120" s="83">
        <v>200</v>
      </c>
      <c r="P120" s="83">
        <v>120</v>
      </c>
      <c r="Q120" s="83">
        <f t="shared" si="11"/>
        <v>120</v>
      </c>
      <c r="R120" s="70">
        <v>196</v>
      </c>
      <c r="S120" s="70">
        <f t="shared" si="12"/>
        <v>196</v>
      </c>
    </row>
    <row r="121" spans="1:19" ht="15" thickBot="1">
      <c r="A121" s="89">
        <v>105</v>
      </c>
      <c r="B121" s="74">
        <v>108</v>
      </c>
      <c r="C121" s="80" t="s">
        <v>119</v>
      </c>
      <c r="D121" s="100" t="s">
        <v>68</v>
      </c>
      <c r="E121" s="81" t="s">
        <v>69</v>
      </c>
      <c r="F121" s="101">
        <v>110.00000000000001</v>
      </c>
      <c r="G121" s="74">
        <v>9</v>
      </c>
      <c r="H121" s="80">
        <v>9</v>
      </c>
      <c r="I121" s="80">
        <v>0</v>
      </c>
      <c r="J121" s="83">
        <f t="shared" si="9"/>
        <v>0.9900000000000001</v>
      </c>
      <c r="K121" s="83">
        <f t="shared" si="8"/>
        <v>0.9900000000000001</v>
      </c>
      <c r="L121" s="83"/>
      <c r="M121" s="83">
        <v>110.00000000000001</v>
      </c>
      <c r="N121" s="83">
        <f t="shared" si="10"/>
        <v>990.00000000000011</v>
      </c>
      <c r="O121" s="83">
        <v>45</v>
      </c>
      <c r="P121" s="83">
        <v>50</v>
      </c>
      <c r="Q121" s="83">
        <f t="shared" si="11"/>
        <v>450</v>
      </c>
      <c r="R121" s="70">
        <v>42</v>
      </c>
      <c r="S121" s="70">
        <f t="shared" si="12"/>
        <v>378</v>
      </c>
    </row>
    <row r="122" spans="1:19" ht="15" thickBot="1">
      <c r="A122" s="89">
        <v>106</v>
      </c>
      <c r="B122" s="74">
        <v>109</v>
      </c>
      <c r="C122" s="80" t="s">
        <v>120</v>
      </c>
      <c r="D122" s="100" t="s">
        <v>68</v>
      </c>
      <c r="E122" s="81" t="s">
        <v>69</v>
      </c>
      <c r="F122" s="101">
        <v>424.11600000000004</v>
      </c>
      <c r="G122" s="74">
        <v>1</v>
      </c>
      <c r="H122" s="80">
        <v>1</v>
      </c>
      <c r="I122" s="80">
        <v>0</v>
      </c>
      <c r="J122" s="83">
        <f t="shared" si="9"/>
        <v>0.42411600000000005</v>
      </c>
      <c r="K122" s="83">
        <f t="shared" si="8"/>
        <v>0.42411600000000005</v>
      </c>
      <c r="L122" s="83"/>
      <c r="M122" s="83">
        <v>424.11600000000004</v>
      </c>
      <c r="N122" s="83">
        <f t="shared" si="10"/>
        <v>424.11600000000004</v>
      </c>
      <c r="O122" s="83">
        <v>400</v>
      </c>
      <c r="P122" s="83">
        <v>400</v>
      </c>
      <c r="Q122" s="83">
        <f t="shared" si="11"/>
        <v>400</v>
      </c>
      <c r="R122" s="70">
        <v>520</v>
      </c>
      <c r="S122" s="70">
        <f t="shared" si="12"/>
        <v>520</v>
      </c>
    </row>
    <row r="123" spans="1:19" ht="15" thickBot="1">
      <c r="A123" s="89">
        <v>107</v>
      </c>
      <c r="B123" s="74">
        <v>110</v>
      </c>
      <c r="C123" s="103" t="s">
        <v>121</v>
      </c>
      <c r="D123" s="100" t="s">
        <v>68</v>
      </c>
      <c r="E123" s="81" t="s">
        <v>69</v>
      </c>
      <c r="F123" s="82">
        <v>440.00000000000006</v>
      </c>
      <c r="G123" s="74">
        <v>12</v>
      </c>
      <c r="H123" s="80">
        <v>12</v>
      </c>
      <c r="I123" s="80">
        <v>0</v>
      </c>
      <c r="J123" s="83">
        <f t="shared" si="9"/>
        <v>5.2800000000000011</v>
      </c>
      <c r="K123" s="83">
        <f t="shared" si="8"/>
        <v>5.2800000000000011</v>
      </c>
      <c r="L123" s="83"/>
      <c r="M123" s="83">
        <v>440.00000000000006</v>
      </c>
      <c r="N123" s="83">
        <f t="shared" si="10"/>
        <v>5280.0000000000009</v>
      </c>
      <c r="O123" s="83">
        <v>650</v>
      </c>
      <c r="P123" s="83">
        <v>650</v>
      </c>
      <c r="Q123" s="83">
        <f t="shared" si="11"/>
        <v>7800</v>
      </c>
      <c r="R123" s="70">
        <v>850</v>
      </c>
      <c r="S123" s="70">
        <f t="shared" si="12"/>
        <v>10200</v>
      </c>
    </row>
    <row r="125" spans="1:19" hidden="1">
      <c r="N125" s="104">
        <f>SUM(N7:N124)</f>
        <v>2259299.9246101691</v>
      </c>
      <c r="Q125" s="104">
        <f>SUM(Q7:Q124)</f>
        <v>2017373</v>
      </c>
      <c r="S125" s="62">
        <f>SUM(S7:S123)</f>
        <v>2434514</v>
      </c>
    </row>
    <row r="126" spans="1:19" hidden="1">
      <c r="G126" s="59" t="s">
        <v>145</v>
      </c>
      <c r="N126" s="62">
        <f>N125*1.18</f>
        <v>2665973.9110399992</v>
      </c>
      <c r="Q126" s="62">
        <f>Q125*1.18</f>
        <v>2380500.1399999997</v>
      </c>
      <c r="S126" s="62">
        <f>S125*1.18</f>
        <v>2872726.52</v>
      </c>
    </row>
    <row r="127" spans="1:19" hidden="1">
      <c r="C127" s="62" t="s">
        <v>131</v>
      </c>
      <c r="G127" s="59" t="s">
        <v>134</v>
      </c>
    </row>
    <row r="128" spans="1:19" hidden="1"/>
    <row r="129" spans="7:7">
      <c r="G129" s="105"/>
    </row>
  </sheetData>
  <mergeCells count="13">
    <mergeCell ref="A3:A5"/>
    <mergeCell ref="B3:B5"/>
    <mergeCell ref="C3:C5"/>
    <mergeCell ref="D3:D5"/>
    <mergeCell ref="E3:E5"/>
    <mergeCell ref="F3:F5"/>
    <mergeCell ref="G3:G5"/>
    <mergeCell ref="C1:R1"/>
    <mergeCell ref="H3:H5"/>
    <mergeCell ref="I3:I5"/>
    <mergeCell ref="J3:J5"/>
    <mergeCell ref="K3:K5"/>
    <mergeCell ref="L3:L5"/>
  </mergeCells>
  <conditionalFormatting sqref="F97:F101 F103:F123 F76 F78:F90 F33:F35 F37:F46 F48:F53 F55:F74 F17:F31 F7:F15 G7:I123 E6:E123">
    <cfRule type="cellIs" dxfId="0" priority="1" operator="equal">
      <formula>0</formula>
    </cfRule>
  </conditionalFormatting>
  <pageMargins left="0.7" right="0.7" top="0.75" bottom="0.75" header="0.3" footer="0.3"/>
  <pageSetup paperSize="9" scale="95" orientation="portrait" verticalDpi="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КЭ</vt:lpstr>
      <vt:lpstr>Лист1</vt:lpstr>
    </vt:vector>
  </TitlesOfParts>
  <Company>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kontankin_d</dc:creator>
  <cp:lastModifiedBy>kornienko_a</cp:lastModifiedBy>
  <cp:lastPrinted>2012-04-20T07:42:39Z</cp:lastPrinted>
  <dcterms:created xsi:type="dcterms:W3CDTF">2010-02-01T11:13:48Z</dcterms:created>
  <dcterms:modified xsi:type="dcterms:W3CDTF">2012-04-20T07:42:42Z</dcterms:modified>
</cp:coreProperties>
</file>