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195" windowHeight="1036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8">[0]!_M8</definedName>
    <definedName name="_M9">[0]!_M9</definedName>
    <definedName name="_ORG10">#REF!</definedName>
    <definedName name="_ORG11">#REF!</definedName>
    <definedName name="_ORG12">#REF!</definedName>
    <definedName name="_ORG13">#REF!</definedName>
    <definedName name="_ORG14">#REF!</definedName>
    <definedName name="_ORG15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AB10">#REF!</definedName>
    <definedName name="_RAB11">#REF!</definedName>
    <definedName name="_RAB12">#REF!</definedName>
    <definedName name="_RAB13">#REF!</definedName>
    <definedName name="_RAB14">#REF!</definedName>
    <definedName name="_RAB15">#REF!</definedName>
    <definedName name="÷ĺňâĺđňűé">#REF!</definedName>
    <definedName name="àî">[0]!àî</definedName>
    <definedName name="ALL_SET">#REF!</definedName>
    <definedName name="BALEE_PROT">'[2]Баланс ээ'!$G$22:$J$22,'[2]Баланс ээ'!$G$20:$J$20,'[2]Баланс ээ'!$G$11:$J$18,'[2]Баланс ээ'!$G$24:$J$28</definedName>
    <definedName name="BALM_PROT">'[2]Баланс мощности'!$G$20:$J$20,'[2]Баланс мощности'!$G$22:$J$22,'[2]Баланс мощности'!$G$24:$J$28,'[2]Баланс мощности'!$G$11:$J$18</definedName>
    <definedName name="cd">[0]!cd</definedName>
    <definedName name="CHOK">#REF!</definedName>
    <definedName name="com">[0]!com</definedName>
    <definedName name="CompOt">[0]!CompOt</definedName>
    <definedName name="CompOt2">[0]!CompOt2</definedName>
    <definedName name="CompRas">[0]!CompRas</definedName>
    <definedName name="ct">[0]!ct</definedName>
    <definedName name="ď">[0]!ď</definedName>
    <definedName name="DaNet">'[2]regs'!$H$94:$H$95</definedName>
    <definedName name="DATA_S1">#REF!</definedName>
    <definedName name="ďď">[0]!ďď</definedName>
    <definedName name="đđ">[0]!đđ</definedName>
    <definedName name="đđđ">[0]!đđđ</definedName>
    <definedName name="DF_SCOPE">#REF!</definedName>
    <definedName name="dsragh">[0]!dsragh</definedName>
    <definedName name="ęĺ">[0]!ęĺ</definedName>
    <definedName name="ESO_PROT">#REF!,#REF!,#REF!,P1_ESO_PROT</definedName>
    <definedName name="ESOcom">#REF!</definedName>
    <definedName name="ew">[0]!ew</definedName>
    <definedName name="fg">[0]!fg</definedName>
    <definedName name="gfg">[0]!gfg</definedName>
    <definedName name="gh">[0]!gh</definedName>
    <definedName name="h">[0]!h</definedName>
    <definedName name="hhh">[0]!hhh</definedName>
    <definedName name="hhy">[0]!hhy</definedName>
    <definedName name="îî">[0]!îî</definedName>
    <definedName name="j">[0]!j</definedName>
    <definedName name="k">[0]!k</definedName>
    <definedName name="LINE">#REF!</definedName>
    <definedName name="LINE2">#REF!</definedName>
    <definedName name="MmExcelLinker_6E24F10A_D93B_4197_A91F_1E8C46B84DD5">РТ передача '[3]ээ'!$I$76:$I$76</definedName>
    <definedName name="NET_ORG">#REF!</definedName>
    <definedName name="NET_RAB">#REF!</definedName>
    <definedName name="NET_SCOPE">#REF!</definedName>
    <definedName name="nfyz">[0]!nfyz</definedName>
    <definedName name="o">[0]!o</definedName>
    <definedName name="öó">[0]!öó</definedName>
    <definedName name="P1_dip" hidden="1">'[4]FST5'!$G$167:$G$172,'[4]FST5'!$G$174:$G$175,'[4]FST5'!$G$177:$G$180,'[4]FST5'!$G$182,'[4]FST5'!$G$184:$G$188,'[4]FST5'!$G$190,'[4]FST5'!$G$192:$G$194</definedName>
    <definedName name="P1_eso" hidden="1">'[4]FST5'!$G$167:$G$172,'[4]FST5'!$G$174:$G$175,'[4]FST5'!$G$177:$G$180,'[4]FST5'!$G$182,'[4]FST5'!$G$184:$G$188,'[4]FST5'!$G$190,'[4]FST5'!$G$192:$G$194</definedName>
    <definedName name="P1_ESO_PROT" hidden="1">#REF!,#REF!,#REF!,#REF!,#REF!,#REF!,#REF!,#REF!</definedName>
    <definedName name="P1_net" hidden="1">'[4]FST5'!$G$118:$G$123,'[4]FST5'!$G$125:$G$126,'[4]FST5'!$G$128:$G$131,'[4]FST5'!$G$133,'[4]FST5'!$G$135:$G$139,'[4]FST5'!$G$141,'[4]FST5'!$G$143:$G$145</definedName>
    <definedName name="P1_SBT_PROT" hidden="1">#REF!,#REF!,#REF!,#REF!,#REF!,#REF!,#REF!</definedName>
    <definedName name="P1_SC_CLR" hidden="1">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'[4]FST5'!$G$100:$G$116,'[4]FST5'!$G$118:$G$123,'[4]FST5'!$G$125:$G$126,'[4]FST5'!$G$128:$G$131,'[4]FST5'!$G$133,'[4]FST5'!$G$135:$G$139,'[4]FST5'!$G$141</definedName>
    <definedName name="P2_SC_CLR" hidden="1">#REF!,#REF!,#REF!,#REF!,#REF!</definedName>
    <definedName name="P2_SCOPE_CORR" hidden="1">#REF!,#REF!,#REF!,#REF!,#REF!,#REF!,#REF!,#REF!</definedName>
    <definedName name="P3_dip" hidden="1">'[4]FST5'!$G$143:$G$145,'[4]FST5'!$G$214:$G$217,'[4]FST5'!$G$219:$G$224,'[4]FST5'!$G$226,'[4]FST5'!$G$228,'[4]FST5'!$G$230,'[4]FST5'!$G$232,'[4]FST5'!$G$197:$G$212</definedName>
    <definedName name="P4_dip" hidden="1">'[4]FST5'!$G$70:$G$75,'[4]FST5'!$G$77:$G$78,'[4]FST5'!$G$80:$G$83,'[4]FST5'!$G$85,'[4]FST5'!$G$87:$G$91,'[4]FST5'!$G$93,'[4]FST5'!$G$95:$G$97,'[4]FST5'!$G$52:$G$68</definedName>
    <definedName name="P6_T2.1?Protection">P1_T2.1?Protection</definedName>
    <definedName name="REG">'[5]TEHSHEET'!$B$2:$B$85</definedName>
    <definedName name="REG_PROT">'[2]regs'!$H$18:$H$23,'[2]regs'!$H$25:$H$26,'[2]regs'!$H$28:$H$28,'[2]regs'!$H$30:$H$32,'[2]regs'!$H$35:$H$39,'[2]regs'!$H$46:$H$46,'[2]regs'!$H$13:$H$16</definedName>
    <definedName name="REGcom">#REF!</definedName>
    <definedName name="regions">'[2]regs'!$A$1:$A$87</definedName>
    <definedName name="rr">[0]!rr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com">#REF!</definedName>
    <definedName name="SCOPE_16_PRT">P1_SCOPE_16_PRT,P2_SCOPE_16_PRT</definedName>
    <definedName name="SCOPE_2.1_LD">#REF!</definedName>
    <definedName name="SCOPE_2.1_PRT">#REF!</definedName>
    <definedName name="SCOPE_2.2_LD">#REF!</definedName>
    <definedName name="SCOPE_2.2_PRT">#REF!</definedName>
    <definedName name="SCOPE_4_LD">#REF!</definedName>
    <definedName name="SCOPE_5_LD">#REF!</definedName>
    <definedName name="SCOPE_ESOLD">#REF!</definedName>
    <definedName name="SCOPE_FLOAD">#REF!,P1_SCOPE_FLOAD</definedName>
    <definedName name="SCOPE_FRML">#REF!,#REF!,P1_SCOPE_FRML</definedName>
    <definedName name="SCOPE_FULL_LOAD">[0]!P16_SCOPE_FULL_LOAD,[0]!P17_SCOPE_FULL_LOAD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PER_PRT">P5_SCOPE_PER_PRT,P6_SCOPE_PER_PRT,P7_SCOPE_PER_PRT,P8_SCOPE_PER_PRT</definedName>
    <definedName name="SCOPE_REGLD">#REF!</definedName>
    <definedName name="SCOPE_SBTLD">#REF!</definedName>
    <definedName name="SCOPE_SETLD">#REF!</definedName>
    <definedName name="SCOPE_SV_PRT">P1_SCOPE_SV_PRT,P2_SCOPE_SV_PRT,P3_SCOPE_SV_PRT</definedName>
    <definedName name="SCOPE_SVOD">#REF!,#REF!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T1_Protect">P15_T1_Protect,P16_T1_Protect,P17_T1_Protect,P18_T1_Protect,P19_T1_Protect</definedName>
    <definedName name="T11?Data">#N/A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топливо??">#REF!</definedName>
    <definedName name="upr">[0]!upr</definedName>
    <definedName name="ůůů">[0]!ůůů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аа">[0]!аа</definedName>
    <definedName name="АААААААА">[0]!АААААААА</definedName>
    <definedName name="ав">[0]!ав</definedName>
    <definedName name="ап">[0]!ап</definedName>
    <definedName name="аяыпамыпмипи">[0]!аяыпамыпмипи</definedName>
    <definedName name="БазовыйПериод">'[5]Заголовок2'!$B$15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ртт">[0]!вртт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ж">[0]!дж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й">[0]!й</definedName>
    <definedName name="ий">[0]!ий</definedName>
    <definedName name="йй">[0]!йй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м">[0]!мам</definedName>
    <definedName name="мым">[0]!мым</definedName>
    <definedName name="нгг">[0]!нгг</definedName>
    <definedName name="ншш" hidden="1">{#N/A,#N/A,TRUE,"Лист1";#N/A,#N/A,TRUE,"Лист2";#N/A,#N/A,TRUE,"Лист3"}</definedName>
    <definedName name="олло">[0]!олло</definedName>
    <definedName name="олс">[0]!олс</definedName>
    <definedName name="ооо">[0]!ооо</definedName>
    <definedName name="отпуск">[0]!отпуск</definedName>
    <definedName name="план56">[0]!план56</definedName>
    <definedName name="ПМС">[0]!ПМС</definedName>
    <definedName name="ПМС1">[0]!ПМС1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таня">[0]!таня</definedName>
    <definedName name="тепло">[0]!тепло</definedName>
    <definedName name="тп" hidden="1">{#N/A,#N/A,TRUE,"Лист1";#N/A,#N/A,TRUE,"Лист2";#N/A,#N/A,TRUE,"Лист3"}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">#REF!</definedName>
    <definedName name="фам">[0]!фам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я">[0]!яя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<sst xmlns="http://schemas.openxmlformats.org/spreadsheetml/2006/main" count="45" uniqueCount="29">
  <si>
    <t>1</t>
  </si>
  <si>
    <t>2</t>
  </si>
  <si>
    <t>4</t>
  </si>
  <si>
    <t>%</t>
  </si>
  <si>
    <t>Data on the actual balance of electric energy for 4Q 2011</t>
  </si>
  <si>
    <t>Indicator</t>
  </si>
  <si>
    <t>Injected into the grid of the branch</t>
  </si>
  <si>
    <t>including</t>
  </si>
  <si>
    <t>HV</t>
  </si>
  <si>
    <t>MV1</t>
  </si>
  <si>
    <t>MV2</t>
  </si>
  <si>
    <t>LV</t>
  </si>
  <si>
    <t>Electric energy losses in the grid of the branch</t>
  </si>
  <si>
    <t>Item #</t>
  </si>
  <si>
    <t>Unit of measurement</t>
  </si>
  <si>
    <t>Belgorodenergo</t>
  </si>
  <si>
    <t>Bryanskenergo</t>
  </si>
  <si>
    <t>Voronezhenergo</t>
  </si>
  <si>
    <t>Kostromaenergo</t>
  </si>
  <si>
    <t>Kurskenergo</t>
  </si>
  <si>
    <t>Lipetskenergo</t>
  </si>
  <si>
    <t>Orelenergo</t>
  </si>
  <si>
    <t>Smolenskenergo</t>
  </si>
  <si>
    <t>Tambovenergo</t>
  </si>
  <si>
    <t>Tverenergo</t>
  </si>
  <si>
    <t>Yarenergo</t>
  </si>
  <si>
    <t>IDGC of Centre</t>
  </si>
  <si>
    <t xml:space="preserve">Delivery of electric energy to customers and adjacent Territorial Grid Companies from the grid of the branch </t>
  </si>
  <si>
    <t>million kWh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</si>
</sst>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\$#,##0\ ;\(\$#,##0\)"/>
    <numFmt numFmtId="175" formatCode="_-* #,##0.00[$€-1]_-;\-* #,##0.00[$€-1]_-;_-* &quot;-&quot;??[$€-1]_-"/>
    <numFmt numFmtId="176" formatCode="#,##0_);[Blue]\(#,##0\)"/>
    <numFmt numFmtId="177" formatCode="_-* #,##0_đ_._-;\-* #,##0_đ_._-;_-* &quot;-&quot;_đ_._-;_-@_-"/>
    <numFmt numFmtId="178" formatCode="_-* #,##0.00_đ_._-;\-* #,##0.00_đ_._-;_-* &quot;-&quot;??_đ_._-;_-@_-"/>
    <numFmt numFmtId="179" formatCode="0.0"/>
    <numFmt numFmtId="180" formatCode="_-* #,##0\ _р_._-;\-* #,##0\ _р_._-;_-* &quot;-&quot;\ _р_._-;_-@_-"/>
    <numFmt numFmtId="181" formatCode="_-* #,##0.00\ _р_._-;\-* #,##0.00\ _р_._-;_-* &quot;-&quot;??\ _р_._-;_-@_-"/>
    <numFmt numFmtId="182" formatCode="#,##0.0"/>
  </numFmts>
  <fonts count="73">
    <font>
      <sz val="9"/>
      <name val="Tahoma"/>
      <family val="2"/>
    </font>
    <font>
      <sz val="11"/>
      <color indexed="8"/>
      <name val="Calibri"/>
      <family val="2"/>
    </font>
    <font>
      <b/>
      <sz val="12"/>
      <color indexed="60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ahoma"/>
      <family val="2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</borders>
  <cellStyleXfs count="24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 vertical="top"/>
      <protection/>
    </xf>
    <xf numFmtId="164" fontId="5" fillId="0" borderId="0">
      <alignment vertical="top"/>
      <protection/>
    </xf>
    <xf numFmtId="165" fontId="5" fillId="2" borderId="0">
      <alignment vertical="top"/>
      <protection/>
    </xf>
    <xf numFmtId="164" fontId="5" fillId="3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10" fillId="0" borderId="0" applyNumberFormat="0" applyFill="0" applyBorder="0" applyAlignment="0" applyProtection="0"/>
    <xf numFmtId="167" fontId="11" fillId="0" borderId="2">
      <alignment/>
      <protection locked="0"/>
    </xf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2" borderId="3" applyNumberFormat="0" applyAlignment="0" applyProtection="0"/>
    <xf numFmtId="0" fontId="14" fillId="39" borderId="4" applyNumberFormat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3" fontId="16" fillId="0" borderId="0" applyFont="0" applyFill="0" applyBorder="0" applyAlignment="0" applyProtection="0"/>
    <xf numFmtId="167" fontId="17" fillId="7" borderId="2">
      <alignment/>
      <protection/>
    </xf>
    <xf numFmtId="172" fontId="18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9" fillId="0" borderId="0">
      <alignment vertical="top"/>
      <protection/>
    </xf>
    <xf numFmtId="166" fontId="20" fillId="0" borderId="0">
      <alignment vertical="top"/>
      <protection/>
    </xf>
    <xf numFmtId="17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top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66" fontId="28" fillId="0" borderId="0">
      <alignment vertical="top"/>
      <protection/>
    </xf>
    <xf numFmtId="167" fontId="29" fillId="0" borderId="0">
      <alignment/>
      <protection/>
    </xf>
    <xf numFmtId="0" fontId="30" fillId="0" borderId="0" applyNumberFormat="0" applyFill="0" applyBorder="0" applyAlignment="0" applyProtection="0"/>
    <xf numFmtId="0" fontId="31" fillId="8" borderId="3" applyNumberFormat="0" applyAlignment="0" applyProtection="0"/>
    <xf numFmtId="166" fontId="5" fillId="0" borderId="0">
      <alignment vertical="top"/>
      <protection/>
    </xf>
    <xf numFmtId="166" fontId="5" fillId="2" borderId="0">
      <alignment vertical="top"/>
      <protection/>
    </xf>
    <xf numFmtId="176" fontId="5" fillId="3" borderId="0">
      <alignment vertical="top"/>
      <protection/>
    </xf>
    <xf numFmtId="0" fontId="32" fillId="0" borderId="6" applyNumberFormat="0" applyFill="0" applyAlignment="0" applyProtection="0"/>
    <xf numFmtId="0" fontId="33" fillId="40" borderId="0" applyNumberFormat="0" applyBorder="0" applyAlignment="0" applyProtection="0"/>
    <xf numFmtId="0" fontId="11" fillId="0" borderId="0">
      <alignment/>
      <protection/>
    </xf>
    <xf numFmtId="0" fontId="34" fillId="0" borderId="0">
      <alignment/>
      <protection/>
    </xf>
    <xf numFmtId="0" fontId="1" fillId="41" borderId="7" applyNumberFormat="0" applyFon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5" fillId="2" borderId="8" applyNumberFormat="0" applyAlignment="0" applyProtection="0"/>
    <xf numFmtId="0" fontId="34" fillId="0" borderId="0" applyNumberFormat="0">
      <alignment horizontal="left"/>
      <protection/>
    </xf>
    <xf numFmtId="4" fontId="36" fillId="40" borderId="8" applyNumberFormat="0" applyProtection="0">
      <alignment vertical="center"/>
    </xf>
    <xf numFmtId="4" fontId="37" fillId="40" borderId="8" applyNumberFormat="0" applyProtection="0">
      <alignment vertical="center"/>
    </xf>
    <xf numFmtId="4" fontId="36" fillId="40" borderId="8" applyNumberFormat="0" applyProtection="0">
      <alignment horizontal="left" vertical="center" indent="1"/>
    </xf>
    <xf numFmtId="4" fontId="36" fillId="40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6" fillId="5" borderId="8" applyNumberFormat="0" applyProtection="0">
      <alignment horizontal="right" vertical="center"/>
    </xf>
    <xf numFmtId="4" fontId="36" fillId="16" borderId="8" applyNumberFormat="0" applyProtection="0">
      <alignment horizontal="right" vertical="center"/>
    </xf>
    <xf numFmtId="4" fontId="36" fillId="36" borderId="8" applyNumberFormat="0" applyProtection="0">
      <alignment horizontal="right" vertical="center"/>
    </xf>
    <xf numFmtId="4" fontId="36" fillId="18" borderId="8" applyNumberFormat="0" applyProtection="0">
      <alignment horizontal="right" vertical="center"/>
    </xf>
    <xf numFmtId="4" fontId="36" fillId="28" borderId="8" applyNumberFormat="0" applyProtection="0">
      <alignment horizontal="right" vertical="center"/>
    </xf>
    <xf numFmtId="4" fontId="36" fillId="38" borderId="8" applyNumberFormat="0" applyProtection="0">
      <alignment horizontal="right" vertical="center"/>
    </xf>
    <xf numFmtId="4" fontId="36" fillId="37" borderId="8" applyNumberFormat="0" applyProtection="0">
      <alignment horizontal="right" vertical="center"/>
    </xf>
    <xf numFmtId="4" fontId="36" fillId="42" borderId="8" applyNumberFormat="0" applyProtection="0">
      <alignment horizontal="right" vertical="center"/>
    </xf>
    <xf numFmtId="4" fontId="36" fillId="17" borderId="8" applyNumberFormat="0" applyProtection="0">
      <alignment horizontal="right" vertical="center"/>
    </xf>
    <xf numFmtId="4" fontId="38" fillId="43" borderId="8" applyNumberFormat="0" applyProtection="0">
      <alignment horizontal="left" vertical="center" indent="1"/>
    </xf>
    <xf numFmtId="4" fontId="36" fillId="44" borderId="9" applyNumberFormat="0" applyProtection="0">
      <alignment horizontal="left" vertical="center" indent="1"/>
    </xf>
    <xf numFmtId="4" fontId="39" fillId="45" borderId="0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6" fillId="44" borderId="8" applyNumberFormat="0" applyProtection="0">
      <alignment horizontal="left" vertical="center" indent="1"/>
    </xf>
    <xf numFmtId="4" fontId="36" fillId="46" borderId="8" applyNumberFormat="0" applyProtection="0">
      <alignment horizontal="left" vertical="center" indent="1"/>
    </xf>
    <xf numFmtId="0" fontId="15" fillId="46" borderId="8" applyNumberFormat="0" applyProtection="0">
      <alignment horizontal="left" vertical="center" indent="1"/>
    </xf>
    <xf numFmtId="0" fontId="15" fillId="46" borderId="8" applyNumberFormat="0" applyProtection="0">
      <alignment horizontal="left" vertical="center" indent="1"/>
    </xf>
    <xf numFmtId="0" fontId="15" fillId="39" borderId="8" applyNumberFormat="0" applyProtection="0">
      <alignment horizontal="left" vertical="center" indent="1"/>
    </xf>
    <xf numFmtId="0" fontId="15" fillId="39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1" fillId="0" borderId="0">
      <alignment/>
      <protection/>
    </xf>
    <xf numFmtId="4" fontId="36" fillId="41" borderId="8" applyNumberFormat="0" applyProtection="0">
      <alignment vertical="center"/>
    </xf>
    <xf numFmtId="4" fontId="37" fillId="41" borderId="8" applyNumberFormat="0" applyProtection="0">
      <alignment vertical="center"/>
    </xf>
    <xf numFmtId="4" fontId="36" fillId="41" borderId="8" applyNumberFormat="0" applyProtection="0">
      <alignment horizontal="left" vertical="center" indent="1"/>
    </xf>
    <xf numFmtId="4" fontId="36" fillId="41" borderId="8" applyNumberFormat="0" applyProtection="0">
      <alignment horizontal="left" vertical="center" indent="1"/>
    </xf>
    <xf numFmtId="4" fontId="36" fillId="44" borderId="8" applyNumberFormat="0" applyProtection="0">
      <alignment horizontal="right" vertical="center"/>
    </xf>
    <xf numFmtId="4" fontId="37" fillId="44" borderId="8" applyNumberFormat="0" applyProtection="0">
      <alignment horizontal="right" vertical="center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40" fillId="0" borderId="0">
      <alignment/>
      <protection/>
    </xf>
    <xf numFmtId="4" fontId="41" fillId="44" borderId="8" applyNumberFormat="0" applyProtection="0">
      <alignment horizontal="right" vertical="center"/>
    </xf>
    <xf numFmtId="166" fontId="42" fillId="47" borderId="0">
      <alignment horizontal="right" vertical="top"/>
      <protection/>
    </xf>
    <xf numFmtId="0" fontId="43" fillId="0" borderId="0" applyNumberFormat="0" applyFill="0" applyBorder="0" applyAlignment="0" applyProtection="0"/>
    <xf numFmtId="0" fontId="16" fillId="0" borderId="10" applyNumberFormat="0" applyFont="0" applyFill="0" applyAlignment="0" applyProtection="0"/>
    <xf numFmtId="0" fontId="44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167" fontId="11" fillId="0" borderId="2">
      <alignment/>
      <protection locked="0"/>
    </xf>
    <xf numFmtId="0" fontId="57" fillId="54" borderId="11" applyNumberFormat="0" applyAlignment="0" applyProtection="0"/>
    <xf numFmtId="0" fontId="58" fillId="55" borderId="12" applyNumberFormat="0" applyAlignment="0" applyProtection="0"/>
    <xf numFmtId="0" fontId="59" fillId="5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Border="0">
      <alignment horizontal="center" vertical="center" wrapText="1"/>
      <protection/>
    </xf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16" applyBorder="0">
      <alignment horizontal="center" vertical="center" wrapText="1"/>
      <protection/>
    </xf>
    <xf numFmtId="167" fontId="17" fillId="7" borderId="2">
      <alignment/>
      <protection/>
    </xf>
    <xf numFmtId="4" fontId="0" fillId="40" borderId="17" applyBorder="0">
      <alignment horizontal="right"/>
      <protection/>
    </xf>
    <xf numFmtId="49" fontId="46" fillId="0" borderId="0" applyBorder="0">
      <alignment vertical="center"/>
      <protection/>
    </xf>
    <xf numFmtId="0" fontId="63" fillId="0" borderId="18" applyNumberFormat="0" applyFill="0" applyAlignment="0" applyProtection="0"/>
    <xf numFmtId="3" fontId="17" fillId="0" borderId="17" applyBorder="0">
      <alignment vertical="center"/>
      <protection/>
    </xf>
    <xf numFmtId="0" fontId="64" fillId="56" borderId="19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Continuous" vertical="center" wrapText="1"/>
      <protection/>
    </xf>
    <xf numFmtId="0" fontId="49" fillId="3" borderId="0" applyFill="0">
      <alignment wrapText="1"/>
      <protection/>
    </xf>
    <xf numFmtId="0" fontId="65" fillId="0" borderId="0" applyNumberFormat="0" applyFill="0" applyBorder="0" applyAlignment="0" applyProtection="0"/>
    <xf numFmtId="0" fontId="66" fillId="57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7" fillId="58" borderId="0" applyNumberFormat="0" applyBorder="0" applyAlignment="0" applyProtection="0"/>
    <xf numFmtId="0" fontId="11" fillId="0" borderId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justify" vertical="center" wrapText="1"/>
    </xf>
    <xf numFmtId="179" fontId="50" fillId="40" borderId="2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9" borderId="21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9" fillId="0" borderId="22" applyNumberFormat="0" applyFill="0" applyAlignment="0" applyProtection="0"/>
    <xf numFmtId="0" fontId="6" fillId="0" borderId="0">
      <alignment/>
      <protection/>
    </xf>
    <xf numFmtId="166" fontId="4" fillId="0" borderId="0">
      <alignment vertical="top"/>
      <protection/>
    </xf>
    <xf numFmtId="3" fontId="51" fillId="0" borderId="0">
      <alignment/>
      <protection/>
    </xf>
    <xf numFmtId="0" fontId="70" fillId="0" borderId="0" applyNumberFormat="0" applyFill="0" applyBorder="0" applyAlignment="0" applyProtection="0"/>
    <xf numFmtId="49" fontId="49" fillId="0" borderId="0">
      <alignment horizontal="center"/>
      <protection/>
    </xf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23" applyBorder="0">
      <alignment horizontal="right"/>
      <protection/>
    </xf>
    <xf numFmtId="4" fontId="0" fillId="3" borderId="17" applyFont="0" applyBorder="0">
      <alignment horizontal="right"/>
      <protection/>
    </xf>
    <xf numFmtId="0" fontId="71" fillId="60" borderId="0" applyNumberFormat="0" applyBorder="0" applyAlignment="0" applyProtection="0"/>
    <xf numFmtId="182" fontId="11" fillId="0" borderId="17" applyFont="0" applyFill="0" applyBorder="0" applyProtection="0">
      <alignment horizontal="center" vertical="center"/>
    </xf>
    <xf numFmtId="44" fontId="7" fillId="0" borderId="0">
      <alignment/>
      <protection locked="0"/>
    </xf>
    <xf numFmtId="0" fontId="11" fillId="0" borderId="17" applyBorder="0">
      <alignment horizontal="center" vertical="center" wrapText="1"/>
      <protection/>
    </xf>
  </cellStyleXfs>
  <cellXfs count="14">
    <xf numFmtId="49" fontId="0" fillId="0" borderId="0" xfId="0" applyAlignment="1">
      <alignment vertical="top"/>
    </xf>
    <xf numFmtId="49" fontId="3" fillId="23" borderId="17" xfId="0" applyFont="1" applyFill="1" applyBorder="1" applyAlignment="1">
      <alignment vertical="top"/>
    </xf>
    <xf numFmtId="49" fontId="0" fillId="23" borderId="17" xfId="0" applyFill="1" applyBorder="1" applyAlignment="1">
      <alignment horizontal="center" vertical="top"/>
    </xf>
    <xf numFmtId="3" fontId="0" fillId="23" borderId="17" xfId="0" applyNumberFormat="1" applyFill="1" applyBorder="1" applyAlignment="1">
      <alignment vertical="top"/>
    </xf>
    <xf numFmtId="49" fontId="0" fillId="0" borderId="17" xfId="0" applyBorder="1" applyAlignment="1">
      <alignment vertical="top"/>
    </xf>
    <xf numFmtId="49" fontId="0" fillId="61" borderId="17" xfId="0" applyFill="1" applyBorder="1" applyAlignment="1">
      <alignment horizontal="center" vertical="top"/>
    </xf>
    <xf numFmtId="3" fontId="0" fillId="0" borderId="17" xfId="0" applyNumberFormat="1" applyBorder="1" applyAlignment="1">
      <alignment vertical="top"/>
    </xf>
    <xf numFmtId="49" fontId="3" fillId="23" borderId="17" xfId="0" applyFont="1" applyFill="1" applyBorder="1" applyAlignment="1">
      <alignment vertical="top" wrapText="1"/>
    </xf>
    <xf numFmtId="49" fontId="3" fillId="0" borderId="17" xfId="0" applyFont="1" applyBorder="1" applyAlignment="1">
      <alignment horizontal="center" vertical="center" wrapText="1"/>
    </xf>
    <xf numFmtId="49" fontId="3" fillId="0" borderId="0" xfId="0" applyFont="1" applyAlignment="1">
      <alignment horizontal="center" vertical="center" wrapText="1"/>
    </xf>
    <xf numFmtId="10" fontId="0" fillId="23" borderId="17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3" fillId="0" borderId="0" xfId="0" applyNumberFormat="1" applyFont="1" applyAlignment="1">
      <alignment horizontal="center" vertical="center" wrapText="1"/>
    </xf>
    <xf numFmtId="49" fontId="72" fillId="0" borderId="0" xfId="0" applyFont="1" applyAlignment="1">
      <alignment horizontal="center" vertical="top"/>
    </xf>
  </cellXfs>
  <cellStyles count="228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Currency" xfId="182"/>
    <cellStyle name="Currency [0]" xfId="183"/>
    <cellStyle name="Заголовок" xfId="184"/>
    <cellStyle name="Заголовок 1" xfId="185"/>
    <cellStyle name="Заголовок 2" xfId="186"/>
    <cellStyle name="Заголовок 3" xfId="187"/>
    <cellStyle name="Заголовок 4" xfId="188"/>
    <cellStyle name="ЗаголовокСтолбца" xfId="189"/>
    <cellStyle name="Защитный" xfId="190"/>
    <cellStyle name="Значение" xfId="191"/>
    <cellStyle name="Зоголовок" xfId="192"/>
    <cellStyle name="Итог" xfId="193"/>
    <cellStyle name="Итого" xfId="194"/>
    <cellStyle name="Контрольная ячейка" xfId="195"/>
    <cellStyle name="Мой заголовок" xfId="196"/>
    <cellStyle name="Мой заголовок листа" xfId="197"/>
    <cellStyle name="Мои наименования показателей" xfId="198"/>
    <cellStyle name="Название" xfId="199"/>
    <cellStyle name="Нейтральный" xfId="200"/>
    <cellStyle name="Обычный 2" xfId="201"/>
    <cellStyle name="Обычный 2 2" xfId="202"/>
    <cellStyle name="Обычный 2_Свод РТ, ИТК" xfId="203"/>
    <cellStyle name="Обычный 3" xfId="204"/>
    <cellStyle name="Обычный 4" xfId="205"/>
    <cellStyle name="Обычный 4 2" xfId="206"/>
    <cellStyle name="Обычный 4_Исходные данные для модели" xfId="207"/>
    <cellStyle name="Обычный 5" xfId="208"/>
    <cellStyle name="Обычный 6" xfId="209"/>
    <cellStyle name="Плохой" xfId="210"/>
    <cellStyle name="По центру с переносом" xfId="211"/>
    <cellStyle name="По ширине с переносом" xfId="212"/>
    <cellStyle name="Поле ввода" xfId="213"/>
    <cellStyle name="Пояснение" xfId="214"/>
    <cellStyle name="Примечание" xfId="215"/>
    <cellStyle name="Percent" xfId="216"/>
    <cellStyle name="Процентный 2" xfId="217"/>
    <cellStyle name="Процентный 2 2" xfId="218"/>
    <cellStyle name="Процентный 2 3" xfId="219"/>
    <cellStyle name="Процентный 3" xfId="220"/>
    <cellStyle name="Связанная ячейка" xfId="221"/>
    <cellStyle name="Стиль 1" xfId="222"/>
    <cellStyle name="Стиль 1 2" xfId="223"/>
    <cellStyle name="ТЕКСТ" xfId="224"/>
    <cellStyle name="Текст предупреждения" xfId="225"/>
    <cellStyle name="Текстовый" xfId="226"/>
    <cellStyle name="Тысячи [0]_22гк" xfId="227"/>
    <cellStyle name="Тысячи_22гк" xfId="228"/>
    <cellStyle name="Comma" xfId="229"/>
    <cellStyle name="Comma [0]" xfId="230"/>
    <cellStyle name="Финансовый 2" xfId="231"/>
    <cellStyle name="Финансовый 3" xfId="232"/>
    <cellStyle name="Формула" xfId="233"/>
    <cellStyle name="Формула 2" xfId="234"/>
    <cellStyle name="Формула_A РТ 2009 Рязаньэнерго" xfId="235"/>
    <cellStyle name="ФормулаВБ" xfId="236"/>
    <cellStyle name="ФормулаНаКонтроль" xfId="237"/>
    <cellStyle name="Хороший" xfId="238"/>
    <cellStyle name="Цифры по центру с десятыми" xfId="239"/>
    <cellStyle name="Џђћ–…ќ’ќ›‰" xfId="240"/>
    <cellStyle name="Шапка таблицы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50;&#1091;&#1088;&#1089;&#1082;%20&#1056;&#1041;%202011%20&#1076;&#1077;&#1082;&#1072;&#1073;&#1088;&#1100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51;&#1080;&#1087;&#1077;&#1094;&#1082;&#1101;&#1085;&#1077;&#1088;&#1075;&#1086;%20&#1056;&#1041;%202011%20&#1075;&#1086;&#1076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54;&#1088;&#1077;&#1083;&#1101;&#1085;&#1077;&#1088;&#1075;&#1086;%20&#1056;&#1041;%20&#1076;&#1077;&#1082;&#1072;&#1073;&#1088;&#1100;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57;&#1084;&#1086;&#1083;&#1077;&#1085;&#1089;&#1082;&#1101;&#1085;&#1077;&#1088;&#1075;&#1086;_&#1056;.&#1041;.__2011_(&#1085;&#1072;&#1088;&#1072;&#1089;&#1090;&#1072;&#1102;&#1097;&#1080;&#1084;_&#1080;&#1090;&#1086;&#1075;&#1086;&#1084;)%20&#1082;&#1086;&#1088;&#1088;&#1077;&#1082;&#1090;&#1080;&#1088;.%20&#1041;&#1055;%20(7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58;&#1072;&#1084;&#1073;&#1086;&#1074;&#1101;&#1085;&#1077;&#1088;&#1075;&#1086;%20&#1056;&#1041;%20&#1079;&#1072;%20&#1044;&#1077;&#1082;&#1072;&#1073;&#1088;&#1100;%20201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58;&#1074;&#1077;&#1088;&#1100;%20&#1056;&#1041;%202011%20&#1086;&#1090;&#1095;&#1077;&#1090;&#1085;&#1099;&#1081;%20&#1076;&#1077;&#1082;&#1072;&#1073;&#1088;&#1100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71;&#1088;&#1086;&#1089;&#1083;&#1072;&#1074;&#1083;&#1100;%20&#1056;&#1041;%20&#1076;&#1077;&#1082;&#1072;&#1073;&#1088;&#1100;%20&#1080;%2012%20&#1084;&#1077;&#1089;&#1103;&#1094;&#1077;&#1074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milevskaya_EV.MRSK-C\AppData\Local\Microsoft\Windows\Temporary%20Internet%20Files\Content.Outlook\763EFB3F\PREDEL_ELEK_2011\PREDEL.ELEC.2010v1.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store\Store\&#1044;&#1077;&#1087;&#1072;&#1088;&#1090;&#1072;&#1084;&#1077;&#1085;&#1090;&#1099;\&#1044;&#1077;&#1087;&#1072;&#1088;&#1090;&#1072;&#1084;&#1077;&#1085;&#1090;%20&#1090;&#1072;&#1088;&#1080;&#1092;&#1086;&#1086;&#1073;&#1088;&#1072;&#1079;&#1086;&#1074;&#1072;&#1085;&#1080;&#1103;\2010\26-05%20&#1058;&#1041;&#1056;%20&#1085;&#1072;%20&#1091;&#1089;&#1083;&#1091;&#1075;&#1080;%20&#1087;&#1086;%20&#1087;&#1077;&#1088;&#1077;&#1076;&#1072;&#1095;&#1077;%20&#1101;&#1101;\&#1060;&#1086;&#1088;&#1084;&#1072;%204%20&#1080;%205%20(&#1058;&#1041;&#1056;)\&#1088;&#1072;&#1089;&#1082;&#1088;&#1099;&#1090;&#1080;&#1077;%20&#1080;&#1085;&#1092;&#1086;&#1088;&#1084;&#1072;&#1094;&#1080;&#1080;%20&#1087;&#1086;%20&#1087;&#1086;_&#1085;&#1072;%20&#1089;&#1072;&#1081;&#1090;%20(&#1076;&#1077;&#1087;.%20&#1090;&#1088;&#1072;&#1085;&#1089;&#1087;&#1086;&#1088;&#1090;&#1072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41;&#1077;&#1083;&#1075;&#1086;&#1088;&#1086;&#1076;%20&#1056;&#1041;%20&#1076;&#1077;&#1082;&#1072;&#1073;&#1088;&#110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41;&#1088;&#1103;&#1085;&#1089;&#1082;%20&#1056;&#1041;-12-2011-&#1073;&#1077;&#1079;%20&#1087;%20&#1084;%20&#1056;&#1069;&#1056;%20&#1080;%20&#1052;&#1056;&#1057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56;&#1041;%20&#1042;&#1086;&#1088;&#1086;&#1085;&#1077;&#1078;&#1101;&#1085;&#1077;&#1088;&#1075;&#1086;%20%20&#1076;&#1077;&#1082;&#1072;&#1073;&#1088;&#1100;%20201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%20&#1073;&#1072;&#1083;&#1072;&#1085;&#1089;&#1086;&#1074;%20&#1101;&#1101;\&#1054;&#1058;&#1063;&#1045;&#1058;&#1053;&#1054;&#1057;&#1058;&#1068;%20&#1060;&#1048;&#1051;&#1048;&#1040;&#1051;&#1054;&#1042;\&#1076;&#1077;&#1082;&#1072;&#1073;&#1088;&#1100;\&#1056;&#1041;\&#1050;&#1086;&#1089;&#1090;&#1088;&#1086;&#1084;&#1072;%20&#1056;&#1040;&#1047;&#1042;&#1045;&#1056;&#1053;&#1059;&#1058;&#1067;&#1049;%20&#1041;&#1040;&#1051;&#1040;&#1053;&#1057;%20&#1044;&#1045;&#1050;&#1040;&#1041;&#1056;&#1068;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2 месяца 2011"/>
      <sheetName val="март 2011"/>
      <sheetName val="1 квартал 2011"/>
      <sheetName val="апрель 2011"/>
      <sheetName val="4 месяца 2011"/>
      <sheetName val="май 2011"/>
      <sheetName val="5 месяцев 2011"/>
      <sheetName val="июнь 2011"/>
      <sheetName val="2квартал 2011"/>
      <sheetName val="1-е полугодие 2011"/>
      <sheetName val="июль 2011"/>
      <sheetName val="7 месяцев 2011"/>
      <sheetName val="август 2011"/>
      <sheetName val="8 месяцев 2011"/>
      <sheetName val="сентябрь 2011"/>
      <sheetName val="3квартал 2011"/>
      <sheetName val="9 месяцев 2011"/>
      <sheetName val="октябрь 2011"/>
      <sheetName val="10 месяцев 2011"/>
      <sheetName val="ноябрь 2011"/>
      <sheetName val="11 месяцев 2011"/>
      <sheetName val="декабрь 2011"/>
      <sheetName val="4квартал 2011"/>
      <sheetName val="2011"/>
    </sheetNames>
    <sheetDataSet>
      <sheetData sheetId="24">
        <row r="26">
          <cell r="L26">
            <v>1455499.349</v>
          </cell>
          <cell r="M26">
            <v>52539.691</v>
          </cell>
          <cell r="N26">
            <v>38994.683000000005</v>
          </cell>
          <cell r="O26">
            <v>-131.404</v>
          </cell>
        </row>
        <row r="145">
          <cell r="L145">
            <v>1038331.6949395</v>
          </cell>
          <cell r="M145">
            <v>114050.035</v>
          </cell>
          <cell r="N145">
            <v>107365.95000000001</v>
          </cell>
          <cell r="O145">
            <v>142099.157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"/>
      <sheetName val="апрель"/>
      <sheetName val="4 мес"/>
      <sheetName val="май"/>
      <sheetName val="5 мес"/>
      <sheetName val="июнь"/>
      <sheetName val="2 кв"/>
      <sheetName val="6 мес"/>
      <sheetName val="июль"/>
      <sheetName val="7 мес"/>
      <sheetName val="август"/>
      <sheetName val="8 мес"/>
      <sheetName val="сентябрь"/>
      <sheetName val="3 кв"/>
      <sheetName val="9 мес"/>
      <sheetName val="октябрь"/>
      <sheetName val="10 мес"/>
      <sheetName val="ноябрь"/>
      <sheetName val="11 мес"/>
      <sheetName val="декабрь"/>
      <sheetName val="4 кв"/>
      <sheetName val="год"/>
    </sheetNames>
    <sheetDataSet>
      <sheetData sheetId="23">
        <row r="26">
          <cell r="K26">
            <v>155942.201</v>
          </cell>
          <cell r="L26">
            <v>1656920.6690000002</v>
          </cell>
          <cell r="M26">
            <v>118093.47700000001</v>
          </cell>
          <cell r="N26">
            <v>71548.498</v>
          </cell>
        </row>
        <row r="174">
          <cell r="K174">
            <v>574952.4110000001</v>
          </cell>
          <cell r="L174">
            <v>841644.466</v>
          </cell>
          <cell r="M174">
            <v>53771.853</v>
          </cell>
          <cell r="N174">
            <v>138348.788</v>
          </cell>
          <cell r="O174">
            <v>169174.36599999998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2 мес."/>
      <sheetName val="март"/>
      <sheetName val="1-й квартал"/>
      <sheetName val="апрель"/>
      <sheetName val="4 мес."/>
      <sheetName val="май"/>
      <sheetName val="5 мес."/>
      <sheetName val="июнь"/>
      <sheetName val="2-й квартал"/>
      <sheetName val="1-е полугодие"/>
      <sheetName val="июль"/>
      <sheetName val="7 мес."/>
      <sheetName val="август"/>
      <sheetName val="8 мес."/>
      <sheetName val="сентябрь"/>
      <sheetName val="3-й квартал"/>
      <sheetName val="9 мес."/>
      <sheetName val="октябрь"/>
      <sheetName val="10 мес."/>
      <sheetName val="ноябрь"/>
      <sheetName val="11 мес."/>
      <sheetName val="декабрь"/>
      <sheetName val="4-й квартал"/>
      <sheetName val="2-е полугодие"/>
      <sheetName val="2011 год"/>
    </sheetNames>
    <sheetDataSet>
      <sheetData sheetId="24">
        <row r="24">
          <cell r="L24">
            <v>623790.8810000002</v>
          </cell>
          <cell r="M24">
            <v>-2872.1509999999994</v>
          </cell>
          <cell r="N24">
            <v>45507.896</v>
          </cell>
          <cell r="O24">
            <v>123.019</v>
          </cell>
        </row>
        <row r="98">
          <cell r="L98">
            <v>376891.762</v>
          </cell>
          <cell r="M98">
            <v>19104.531</v>
          </cell>
          <cell r="N98">
            <v>94085.86499999999</v>
          </cell>
          <cell r="O98">
            <v>85028.976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"/>
      <sheetName val="2 месяца"/>
      <sheetName val="март "/>
      <sheetName val="1 квартал "/>
      <sheetName val="апрель"/>
      <sheetName val="4 месяца"/>
      <sheetName val="май"/>
      <sheetName val="5 месяцев"/>
      <sheetName val="июнь"/>
      <sheetName val="2 квартал"/>
      <sheetName val="1 полугодие"/>
      <sheetName val="июль"/>
      <sheetName val="7 месяцев"/>
      <sheetName val="август"/>
      <sheetName val="8 месяцев"/>
      <sheetName val="сентябрь"/>
      <sheetName val="3 квартал"/>
      <sheetName val="9 месяцев "/>
      <sheetName val="октябрь"/>
      <sheetName val="10 месяцев  "/>
      <sheetName val="10 месяцев  отклонения"/>
      <sheetName val="ноябрь"/>
      <sheetName val="11 месяцев"/>
      <sheetName val="декабрь"/>
      <sheetName val="4 квартал "/>
      <sheetName val="2 полугодие"/>
      <sheetName val="2011 год"/>
    </sheetNames>
    <sheetDataSet>
      <sheetData sheetId="25">
        <row r="22">
          <cell r="L22">
            <v>1037303.9413996</v>
          </cell>
          <cell r="M22">
            <v>45273.852</v>
          </cell>
          <cell r="N22">
            <v>56905.41</v>
          </cell>
        </row>
        <row r="61">
          <cell r="L61">
            <v>435496.58499999996</v>
          </cell>
          <cell r="M61">
            <v>30741.502</v>
          </cell>
          <cell r="N61">
            <v>183951.192</v>
          </cell>
          <cell r="O61">
            <v>284893.389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"/>
      <sheetName val="Фе"/>
      <sheetName val="2 месяца"/>
      <sheetName val="Ма"/>
      <sheetName val="1кв"/>
      <sheetName val="BExRepositorySheet"/>
      <sheetName val="Ап"/>
      <sheetName val="4 месяца"/>
      <sheetName val="Май"/>
      <sheetName val="5 месяцев"/>
      <sheetName val="Июнь"/>
      <sheetName val="2 кв"/>
      <sheetName val="1 полугодие"/>
      <sheetName val="Июль"/>
      <sheetName val="7 месяцев"/>
      <sheetName val="Август"/>
      <sheetName val="8 месяцев"/>
      <sheetName val="Сентябрь"/>
      <sheetName val="9 месяцев"/>
      <sheetName val="3 кв"/>
      <sheetName val="Октябрь"/>
      <sheetName val="10 месяцев"/>
      <sheetName val="Ноябрь"/>
      <sheetName val="11 месяцев"/>
      <sheetName val="Декабрь"/>
      <sheetName val="4 кв"/>
      <sheetName val="12 месяцев"/>
    </sheetNames>
    <sheetDataSet>
      <sheetData sheetId="25">
        <row r="26">
          <cell r="L26">
            <v>654803.6089999999</v>
          </cell>
          <cell r="M26">
            <v>66146.296</v>
          </cell>
          <cell r="N26">
            <v>164578.664</v>
          </cell>
          <cell r="O26">
            <v>120.122</v>
          </cell>
        </row>
        <row r="113">
          <cell r="K113">
            <v>155263.603</v>
          </cell>
          <cell r="L113">
            <v>371449.2281</v>
          </cell>
          <cell r="M113">
            <v>81550.56099999999</v>
          </cell>
          <cell r="N113">
            <v>84520.677</v>
          </cell>
          <cell r="O113">
            <v>116416.24999999999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2 мес"/>
      <sheetName val="март"/>
      <sheetName val="3 мес"/>
      <sheetName val="апрель"/>
      <sheetName val="4 мес"/>
      <sheetName val="май"/>
      <sheetName val="5 мес"/>
      <sheetName val="июнь"/>
      <sheetName val="2 кв"/>
      <sheetName val="6 мес "/>
      <sheetName val="июль"/>
      <sheetName val="7 мес "/>
      <sheetName val="август"/>
      <sheetName val="8 мес"/>
      <sheetName val="сентябрь"/>
      <sheetName val="3 кв"/>
      <sheetName val="9 мес"/>
      <sheetName val="октябрь"/>
      <sheetName val="10 мес"/>
      <sheetName val="ноябрь"/>
      <sheetName val="11 мес"/>
      <sheetName val="декабрь"/>
      <sheetName val="4 кв"/>
      <sheetName val="12 мес"/>
      <sheetName val="Лист1"/>
    </sheetNames>
    <sheetDataSet>
      <sheetData sheetId="24">
        <row r="32">
          <cell r="L32">
            <v>1337119.2989999999</v>
          </cell>
          <cell r="M32">
            <v>170400.386</v>
          </cell>
          <cell r="N32">
            <v>11567.763000000003</v>
          </cell>
          <cell r="O32">
            <v>100.907</v>
          </cell>
        </row>
        <row r="149">
          <cell r="L149">
            <v>582238.6300000001</v>
          </cell>
          <cell r="M149">
            <v>357792.5460000001</v>
          </cell>
          <cell r="N149">
            <v>149555.04700000005</v>
          </cell>
          <cell r="O149">
            <v>156261.77699999997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янв-март"/>
      <sheetName val="Апрель"/>
      <sheetName val="янв-апр"/>
      <sheetName val="Май"/>
      <sheetName val="янв-май"/>
      <sheetName val="Июнь"/>
      <sheetName val="2 квартал"/>
      <sheetName val="янв-июнь"/>
      <sheetName val="Июль"/>
      <sheetName val="янв-июль"/>
      <sheetName val="Август"/>
      <sheetName val="янв-авг"/>
      <sheetName val="Сентябрь"/>
      <sheetName val="3 квартал"/>
      <sheetName val="янв-сен"/>
      <sheetName val="Октябрь"/>
      <sheetName val="янв-окт"/>
      <sheetName val="Ноябрь"/>
      <sheetName val="янв-нояб"/>
      <sheetName val="декабрь"/>
      <sheetName val="4 квартал"/>
      <sheetName val="2 полугодие"/>
      <sheetName val="янв-дек"/>
    </sheetNames>
    <sheetDataSet>
      <sheetData sheetId="24">
        <row r="38">
          <cell r="L38">
            <v>1553982.5029</v>
          </cell>
          <cell r="M38">
            <v>232314.32</v>
          </cell>
          <cell r="N38">
            <v>281220.305</v>
          </cell>
          <cell r="O38">
            <v>258.43399999999997</v>
          </cell>
        </row>
        <row r="203">
          <cell r="L203">
            <v>1391007.7179999999</v>
          </cell>
          <cell r="M203">
            <v>248280.981</v>
          </cell>
          <cell r="N203">
            <v>115184.30800000002</v>
          </cell>
          <cell r="O203">
            <v>135871.457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дексы"/>
      <sheetName val="Update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Лист1"/>
    </sheetNames>
    <sheetDataSet>
      <sheetData sheetId="1">
        <row r="15">
          <cell r="B15">
            <v>2009</v>
          </cell>
        </row>
      </sheetData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"/>
      <sheetName val="2мес"/>
      <sheetName val="март"/>
      <sheetName val="1кв"/>
      <sheetName val="апр"/>
      <sheetName val="4мес"/>
      <sheetName val="май"/>
      <sheetName val="5мес"/>
      <sheetName val="июнь"/>
      <sheetName val="2кв"/>
      <sheetName val="1полугод"/>
      <sheetName val="июль"/>
      <sheetName val="7мес"/>
      <sheetName val="авг"/>
      <sheetName val="8мес"/>
      <sheetName val="сент"/>
      <sheetName val="3кв"/>
      <sheetName val="9мес"/>
      <sheetName val="окт"/>
      <sheetName val="10мес"/>
      <sheetName val="нояб"/>
      <sheetName val="11мес"/>
      <sheetName val="дек"/>
      <sheetName val="4кв"/>
      <sheetName val="2полугод"/>
      <sheetName val="ГОД"/>
    </sheetNames>
    <sheetDataSet>
      <sheetData sheetId="24">
        <row r="22">
          <cell r="L22">
            <v>2913547.5059999996</v>
          </cell>
          <cell r="M22">
            <v>154293.58599999998</v>
          </cell>
          <cell r="N22">
            <v>54358.166000000005</v>
          </cell>
        </row>
        <row r="172">
          <cell r="L172">
            <v>1752448.57</v>
          </cell>
          <cell r="M172">
            <v>109216.72900000002</v>
          </cell>
          <cell r="N172">
            <v>397417.2310000003</v>
          </cell>
          <cell r="O172">
            <v>577965.042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 мес."/>
      <sheetName val="3"/>
      <sheetName val="1 кв."/>
      <sheetName val="4"/>
      <sheetName val="4 мес."/>
      <sheetName val="5"/>
      <sheetName val="5 мес."/>
      <sheetName val="6"/>
      <sheetName val="2 кв."/>
      <sheetName val="I пол."/>
      <sheetName val="7"/>
      <sheetName val="7 мес."/>
      <sheetName val="8"/>
      <sheetName val="8 мес"/>
      <sheetName val="9"/>
      <sheetName val="3 кв."/>
      <sheetName val="9 мес."/>
      <sheetName val="10"/>
      <sheetName val="10 мес."/>
      <sheetName val="11"/>
      <sheetName val="11 мес."/>
      <sheetName val="12"/>
      <sheetName val="4 кв."/>
      <sheetName val="II пол."/>
      <sheetName val="2011"/>
      <sheetName val="2011 (2)"/>
    </sheetNames>
    <sheetDataSet>
      <sheetData sheetId="24">
        <row r="22">
          <cell r="L22">
            <v>976285.059</v>
          </cell>
          <cell r="M22">
            <v>44532.757</v>
          </cell>
          <cell r="N22">
            <v>81879.005</v>
          </cell>
          <cell r="O22">
            <v>150.14999999999998</v>
          </cell>
        </row>
        <row r="101">
          <cell r="L101">
            <v>757445.057</v>
          </cell>
          <cell r="M101">
            <v>139408.401</v>
          </cell>
          <cell r="N101">
            <v>50494.914</v>
          </cell>
          <cell r="O101">
            <v>77188.50399999999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"/>
      <sheetName val="апрель"/>
      <sheetName val="4 месяца"/>
      <sheetName val="май"/>
      <sheetName val="5 месяцев"/>
      <sheetName val="июнь"/>
      <sheetName val="2 кв "/>
      <sheetName val="6 месяцев "/>
      <sheetName val="июль"/>
      <sheetName val="7 месяцев "/>
      <sheetName val="август"/>
      <sheetName val="8 месяцев "/>
      <sheetName val="сентябрь"/>
      <sheetName val="3 кв"/>
      <sheetName val="9 месяцев "/>
      <sheetName val="октябрь"/>
      <sheetName val="10 месяцев"/>
      <sheetName val="ноябрь"/>
      <sheetName val="11 месяцев"/>
      <sheetName val="декабрь"/>
      <sheetName val="4 кв "/>
      <sheetName val="2011 год"/>
    </sheetNames>
    <sheetDataSet>
      <sheetData sheetId="23">
        <row r="28">
          <cell r="L28">
            <v>2272080.522</v>
          </cell>
          <cell r="M28">
            <v>49093.536</v>
          </cell>
          <cell r="N28">
            <v>56407.729</v>
          </cell>
          <cell r="O28">
            <v>260.359</v>
          </cell>
        </row>
        <row r="177">
          <cell r="L177">
            <v>1464193.783</v>
          </cell>
          <cell r="M177">
            <v>188427.64400000003</v>
          </cell>
          <cell r="N177">
            <v>217650.243</v>
          </cell>
          <cell r="O177">
            <v>253423.73600000003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2мес"/>
      <sheetName val="март"/>
      <sheetName val="1 кв"/>
      <sheetName val="апрель"/>
      <sheetName val="4мес"/>
      <sheetName val="май"/>
      <sheetName val="5мес"/>
      <sheetName val="июнь"/>
      <sheetName val="2 кв"/>
      <sheetName val="6мес"/>
      <sheetName val="июль"/>
      <sheetName val="7мес"/>
      <sheetName val="август"/>
      <sheetName val="8мес"/>
      <sheetName val="сентябрь"/>
      <sheetName val="3кв"/>
      <sheetName val="9мес"/>
      <sheetName val="октябрь"/>
      <sheetName val="10мес"/>
      <sheetName val="ноябрь"/>
      <sheetName val="11мес"/>
      <sheetName val="декабрь"/>
      <sheetName val="4 кв"/>
      <sheetName val="2011г."/>
    </sheetNames>
    <sheetDataSet>
      <sheetData sheetId="24">
        <row r="28">
          <cell r="L28">
            <v>594819.5040000002</v>
          </cell>
          <cell r="M28">
            <v>27507.391000000007</v>
          </cell>
          <cell r="N28">
            <v>159812.158</v>
          </cell>
          <cell r="O28">
            <v>443.478</v>
          </cell>
        </row>
        <row r="117">
          <cell r="L117">
            <v>255611.49999999997</v>
          </cell>
          <cell r="M117">
            <v>15302.423000000003</v>
          </cell>
          <cell r="N117">
            <v>176179.641</v>
          </cell>
          <cell r="O117">
            <v>191475.22400000002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2">
      <selection activeCell="E24" sqref="E24"/>
    </sheetView>
  </sheetViews>
  <sheetFormatPr defaultColWidth="9.140625" defaultRowHeight="11.25"/>
  <cols>
    <col min="1" max="1" width="4.7109375" style="0" customWidth="1"/>
    <col min="2" max="2" width="33.421875" style="0" customWidth="1"/>
    <col min="3" max="3" width="10.7109375" style="0" customWidth="1"/>
    <col min="4" max="14" width="11.421875" style="0" customWidth="1"/>
    <col min="15" max="15" width="10.7109375" style="0" customWidth="1"/>
  </cols>
  <sheetData>
    <row r="1" spans="15:17" ht="11.25">
      <c r="O1" s="11"/>
      <c r="P1" s="11"/>
      <c r="Q1" s="11"/>
    </row>
    <row r="2" spans="2:17" ht="15">
      <c r="B2" s="13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</row>
    <row r="3" spans="15:17" ht="11.25">
      <c r="O3" s="11"/>
      <c r="P3" s="11"/>
      <c r="Q3" s="11"/>
    </row>
    <row r="4" spans="15:17" ht="11.25">
      <c r="O4" s="11"/>
      <c r="P4" s="11"/>
      <c r="Q4" s="11"/>
    </row>
    <row r="5" spans="1:17" s="9" customFormat="1" ht="33.75">
      <c r="A5" s="8" t="s">
        <v>13</v>
      </c>
      <c r="B5" s="8" t="s">
        <v>5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12"/>
      <c r="Q5" s="12"/>
    </row>
    <row r="6" spans="1:17" ht="11.25">
      <c r="A6" s="1" t="s">
        <v>0</v>
      </c>
      <c r="B6" s="1" t="s">
        <v>6</v>
      </c>
      <c r="C6" s="2" t="s">
        <v>28</v>
      </c>
      <c r="D6" s="3">
        <f>SUM(D8:D11)</f>
        <v>3122.199257999999</v>
      </c>
      <c r="E6" s="3">
        <f aca="true" t="shared" si="0" ref="E6:N6">SUM(E8:E11)</f>
        <v>1102.846971</v>
      </c>
      <c r="F6" s="3">
        <f t="shared" si="0"/>
        <v>2377.8421459999995</v>
      </c>
      <c r="G6" s="3">
        <f t="shared" si="0"/>
        <v>782.5825310000001</v>
      </c>
      <c r="H6" s="3">
        <f t="shared" si="0"/>
        <v>1546.9023189999998</v>
      </c>
      <c r="I6" s="3">
        <f t="shared" si="0"/>
        <v>2002.5048450000004</v>
      </c>
      <c r="J6" s="3">
        <f t="shared" si="0"/>
        <v>666.549645</v>
      </c>
      <c r="K6" s="3">
        <f t="shared" si="0"/>
        <v>1139.4832033996001</v>
      </c>
      <c r="L6" s="3">
        <f t="shared" si="0"/>
        <v>885.648691</v>
      </c>
      <c r="M6" s="3">
        <f t="shared" si="0"/>
        <v>1519.188355</v>
      </c>
      <c r="N6" s="3">
        <f t="shared" si="0"/>
        <v>2067.7755618999995</v>
      </c>
      <c r="O6" s="3">
        <f>SUM(D6:N6)</f>
        <v>17213.5235262996</v>
      </c>
      <c r="P6" s="11"/>
      <c r="Q6" s="11"/>
    </row>
    <row r="7" spans="1:17" ht="11.25">
      <c r="A7" s="4"/>
      <c r="B7" s="4" t="s">
        <v>7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1"/>
      <c r="Q7" s="11"/>
    </row>
    <row r="8" spans="1:17" ht="11.25">
      <c r="A8" s="4"/>
      <c r="B8" s="4" t="s">
        <v>8</v>
      </c>
      <c r="C8" s="5" t="s">
        <v>28</v>
      </c>
      <c r="D8" s="6">
        <f>'[6]4кв'!$L$22/1000</f>
        <v>2913.5475059999994</v>
      </c>
      <c r="E8" s="6">
        <f>'[7]4 кв.'!$L$22/1000</f>
        <v>976.285059</v>
      </c>
      <c r="F8" s="6">
        <f>'[8]4 кв '!$L$28/1000</f>
        <v>2272.0805219999997</v>
      </c>
      <c r="G8" s="6">
        <f>'[9]4 кв'!$L$28/1000</f>
        <v>594.8195040000002</v>
      </c>
      <c r="H8" s="6">
        <f>'[10]4квартал 2011'!$L$26/1000</f>
        <v>1455.499349</v>
      </c>
      <c r="I8" s="6">
        <f>'[11]4 кв'!$K$26/1000+'[11]4 кв'!$L$26/1000</f>
        <v>1812.8628700000004</v>
      </c>
      <c r="J8" s="6">
        <f>'[12]4-й квартал'!$L$24/1000</f>
        <v>623.7908810000001</v>
      </c>
      <c r="K8" s="6">
        <f>'[13]4 квартал '!$L$22/1000</f>
        <v>1037.3039413996</v>
      </c>
      <c r="L8" s="6">
        <f>'[14]4 кв'!$L$26/1000</f>
        <v>654.8036089999999</v>
      </c>
      <c r="M8" s="6">
        <f>'[15]4 кв'!$L$32/1000</f>
        <v>1337.119299</v>
      </c>
      <c r="N8" s="6">
        <f>'[16]4 квартал'!$L$38/1000</f>
        <v>1553.9825028999999</v>
      </c>
      <c r="O8" s="6">
        <f>SUM(D8:N8)</f>
        <v>15232.095043299601</v>
      </c>
      <c r="P8" s="11"/>
      <c r="Q8" s="11"/>
    </row>
    <row r="9" spans="1:17" ht="11.25">
      <c r="A9" s="4"/>
      <c r="B9" s="4" t="s">
        <v>9</v>
      </c>
      <c r="C9" s="5" t="s">
        <v>28</v>
      </c>
      <c r="D9" s="6">
        <f>'[6]4кв'!$M$22/1000</f>
        <v>154.29358599999998</v>
      </c>
      <c r="E9" s="6">
        <f>'[7]4 кв.'!$M$22/1000</f>
        <v>44.532757</v>
      </c>
      <c r="F9" s="6">
        <f>'[8]4 кв '!$M$28/1000</f>
        <v>49.093536</v>
      </c>
      <c r="G9" s="6">
        <f>'[9]4 кв'!$M$28/1000</f>
        <v>27.507391000000005</v>
      </c>
      <c r="H9" s="6">
        <f>'[10]4квартал 2011'!$M$26/1000</f>
        <v>52.539691</v>
      </c>
      <c r="I9" s="6">
        <f>'[11]4 кв'!$M$26/1000</f>
        <v>118.09347700000001</v>
      </c>
      <c r="J9" s="6">
        <f>'[12]4-й квартал'!$M$24/1000</f>
        <v>-2.8721509999999992</v>
      </c>
      <c r="K9" s="6">
        <f>'[13]4 квартал '!$M$22/1000</f>
        <v>45.273852</v>
      </c>
      <c r="L9" s="6">
        <f>'[14]4 кв'!$M$26/1000</f>
        <v>66.146296</v>
      </c>
      <c r="M9" s="6">
        <f>'[15]4 кв'!$M$32/1000</f>
        <v>170.400386</v>
      </c>
      <c r="N9" s="6">
        <f>'[16]4 квартал'!$M$38/1000</f>
        <v>232.31432</v>
      </c>
      <c r="O9" s="6">
        <f>SUM(D9:N9)</f>
        <v>957.3231410000001</v>
      </c>
      <c r="P9" s="11"/>
      <c r="Q9" s="11"/>
    </row>
    <row r="10" spans="1:17" ht="11.25">
      <c r="A10" s="4"/>
      <c r="B10" s="4" t="s">
        <v>10</v>
      </c>
      <c r="C10" s="5" t="s">
        <v>28</v>
      </c>
      <c r="D10" s="6">
        <f>'[6]4кв'!$N$22/1000</f>
        <v>54.358166000000004</v>
      </c>
      <c r="E10" s="6">
        <f>'[7]4 кв.'!$N$22/1000</f>
        <v>81.879005</v>
      </c>
      <c r="F10" s="6">
        <f>'[8]4 кв '!$N$28/1000</f>
        <v>56.407728999999996</v>
      </c>
      <c r="G10" s="6">
        <f>'[9]4 кв'!$N$28/1000</f>
        <v>159.81215799999998</v>
      </c>
      <c r="H10" s="6">
        <f>'[10]4квартал 2011'!$N$26/1000</f>
        <v>38.994683</v>
      </c>
      <c r="I10" s="6">
        <f>'[11]4 кв'!$N$26/1000</f>
        <v>71.54849800000001</v>
      </c>
      <c r="J10" s="6">
        <f>'[12]4-й квартал'!$N$24/1000</f>
        <v>45.507896</v>
      </c>
      <c r="K10" s="6">
        <f>'[13]4 квартал '!$N$22/1000</f>
        <v>56.90541</v>
      </c>
      <c r="L10" s="6">
        <f>'[14]4 кв'!$N$26/1000</f>
        <v>164.578664</v>
      </c>
      <c r="M10" s="6">
        <f>'[15]4 кв'!$N$32/1000</f>
        <v>11.567763000000003</v>
      </c>
      <c r="N10" s="6">
        <f>'[16]4 квартал'!$N$38/1000</f>
        <v>281.220305</v>
      </c>
      <c r="O10" s="6">
        <f>SUM(D10:N10)</f>
        <v>1022.7802770000001</v>
      </c>
      <c r="P10" s="11"/>
      <c r="Q10" s="11"/>
    </row>
    <row r="11" spans="1:17" ht="11.25">
      <c r="A11" s="4"/>
      <c r="B11" s="4" t="s">
        <v>11</v>
      </c>
      <c r="C11" s="5" t="s">
        <v>28</v>
      </c>
      <c r="D11" s="6">
        <v>0</v>
      </c>
      <c r="E11" s="6">
        <f>'[7]4 кв.'!$O$22/1000</f>
        <v>0.15014999999999998</v>
      </c>
      <c r="F11" s="6">
        <f>'[8]4 кв '!$O$28/1000</f>
        <v>0.260359</v>
      </c>
      <c r="G11" s="6">
        <f>'[9]4 кв'!$O$28/1000</f>
        <v>0.443478</v>
      </c>
      <c r="H11" s="6">
        <f>'[10]4квартал 2011'!$O$26/1000</f>
        <v>-0.131404</v>
      </c>
      <c r="I11" s="6">
        <v>0</v>
      </c>
      <c r="J11" s="6">
        <f>'[12]4-й квартал'!$O$24/1000</f>
        <v>0.123019</v>
      </c>
      <c r="K11" s="6">
        <v>0</v>
      </c>
      <c r="L11" s="6">
        <f>'[14]4 кв'!$O$26/1000</f>
        <v>0.120122</v>
      </c>
      <c r="M11" s="6">
        <f>'[15]4 кв'!$O$32/1000</f>
        <v>0.100907</v>
      </c>
      <c r="N11" s="6">
        <f>'[16]4 квартал'!$O$38/1000</f>
        <v>0.25843399999999994</v>
      </c>
      <c r="O11" s="6">
        <f>SUM(D11:N11)</f>
        <v>1.325065</v>
      </c>
      <c r="P11" s="11"/>
      <c r="Q11" s="11"/>
    </row>
    <row r="12" spans="1:17" ht="45">
      <c r="A12" s="1" t="s">
        <v>1</v>
      </c>
      <c r="B12" s="7" t="s">
        <v>27</v>
      </c>
      <c r="C12" s="2" t="s">
        <v>28</v>
      </c>
      <c r="D12" s="3">
        <f aca="true" t="shared" si="1" ref="D12:N12">SUM(D14:D17)</f>
        <v>2837.0475720000004</v>
      </c>
      <c r="E12" s="3">
        <f t="shared" si="1"/>
        <v>1024.5368760000001</v>
      </c>
      <c r="F12" s="3">
        <f t="shared" si="1"/>
        <v>2123.6954060000003</v>
      </c>
      <c r="G12" s="3">
        <f t="shared" si="1"/>
        <v>638.568788</v>
      </c>
      <c r="H12" s="3">
        <f t="shared" si="1"/>
        <v>1401.8468369395002</v>
      </c>
      <c r="I12" s="3">
        <f t="shared" si="1"/>
        <v>1777.891884</v>
      </c>
      <c r="J12" s="3">
        <f t="shared" si="1"/>
        <v>575.111134</v>
      </c>
      <c r="K12" s="3">
        <f t="shared" si="1"/>
        <v>935.082668</v>
      </c>
      <c r="L12" s="3">
        <f t="shared" si="1"/>
        <v>809.2003191</v>
      </c>
      <c r="M12" s="3">
        <f t="shared" si="1"/>
        <v>1245.8480000000002</v>
      </c>
      <c r="N12" s="3">
        <f t="shared" si="1"/>
        <v>1890.3444639999998</v>
      </c>
      <c r="O12" s="3">
        <f>SUM(D12:N12)</f>
        <v>15259.1739480395</v>
      </c>
      <c r="P12" s="11"/>
      <c r="Q12" s="11"/>
    </row>
    <row r="13" spans="1:17" ht="11.25">
      <c r="A13" s="4"/>
      <c r="B13" s="4" t="s">
        <v>7</v>
      </c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"/>
      <c r="Q13" s="11"/>
    </row>
    <row r="14" spans="1:17" ht="11.25">
      <c r="A14" s="4"/>
      <c r="B14" s="4" t="s">
        <v>8</v>
      </c>
      <c r="C14" s="5" t="s">
        <v>28</v>
      </c>
      <c r="D14" s="6">
        <f>'[6]4кв'!$L$172/1000</f>
        <v>1752.44857</v>
      </c>
      <c r="E14" s="6">
        <f>'[7]4 кв.'!$L$101/1000</f>
        <v>757.445057</v>
      </c>
      <c r="F14" s="6">
        <f>'[8]4 кв '!$L$177/1000</f>
        <v>1464.1937830000002</v>
      </c>
      <c r="G14" s="6">
        <f>'[9]4 кв'!$L$117/1000</f>
        <v>255.61149999999998</v>
      </c>
      <c r="H14" s="6">
        <f>'[10]4квартал 2011'!$L$145/1000</f>
        <v>1038.3316949395</v>
      </c>
      <c r="I14" s="6">
        <f>'[11]4 кв'!$K$174/1000+'[11]4 кв'!$L$174/1000</f>
        <v>1416.596877</v>
      </c>
      <c r="J14" s="6">
        <f>'[12]4-й квартал'!$L$98/1000</f>
        <v>376.89176199999997</v>
      </c>
      <c r="K14" s="6">
        <f>'[13]4 квартал '!$L$61/1000</f>
        <v>435.496585</v>
      </c>
      <c r="L14" s="6">
        <f>'[14]4 кв'!$K$113/1000+'[14]4 кв'!$L$113/1000</f>
        <v>526.7128311</v>
      </c>
      <c r="M14" s="6">
        <f>'[15]4 кв'!$L$149/1000</f>
        <v>582.2386300000002</v>
      </c>
      <c r="N14" s="6">
        <f>'[16]4 квартал'!$L$203/1000</f>
        <v>1391.0077179999998</v>
      </c>
      <c r="O14" s="6">
        <f>SUM(D14:N14)</f>
        <v>9996.975008039499</v>
      </c>
      <c r="P14" s="11"/>
      <c r="Q14" s="11"/>
    </row>
    <row r="15" spans="1:17" ht="11.25">
      <c r="A15" s="4"/>
      <c r="B15" s="4" t="s">
        <v>9</v>
      </c>
      <c r="C15" s="5" t="s">
        <v>28</v>
      </c>
      <c r="D15" s="6">
        <f>'[6]4кв'!$M$172/1000</f>
        <v>109.21672900000002</v>
      </c>
      <c r="E15" s="6">
        <f>'[7]4 кв.'!$M$101/1000</f>
        <v>139.40840100000003</v>
      </c>
      <c r="F15" s="6">
        <f>'[8]4 кв '!$M$177/1000</f>
        <v>188.42764400000004</v>
      </c>
      <c r="G15" s="6">
        <f>'[9]4 кв'!$M$117/1000</f>
        <v>15.302423000000003</v>
      </c>
      <c r="H15" s="6">
        <f>'[10]4квартал 2011'!$M$145/1000</f>
        <v>114.05003500000001</v>
      </c>
      <c r="I15" s="6">
        <f>'[11]4 кв'!$M$174/1000</f>
        <v>53.771853</v>
      </c>
      <c r="J15" s="6">
        <f>'[12]4-й квартал'!$M$98/1000</f>
        <v>19.104530999999998</v>
      </c>
      <c r="K15" s="6">
        <f>'[13]4 квартал '!$M$61/1000</f>
        <v>30.741502</v>
      </c>
      <c r="L15" s="6">
        <f>'[14]4 кв'!$M$113/1000</f>
        <v>81.55056099999999</v>
      </c>
      <c r="M15" s="6">
        <f>'[15]4 кв'!$M$149/1000</f>
        <v>357.7925460000001</v>
      </c>
      <c r="N15" s="6">
        <f>'[16]4 квартал'!$M$203/1000</f>
        <v>248.280981</v>
      </c>
      <c r="O15" s="6">
        <f>SUM(D15:N15)</f>
        <v>1357.647206</v>
      </c>
      <c r="P15" s="11"/>
      <c r="Q15" s="11"/>
    </row>
    <row r="16" spans="1:17" ht="11.25">
      <c r="A16" s="4"/>
      <c r="B16" s="4" t="s">
        <v>10</v>
      </c>
      <c r="C16" s="5" t="s">
        <v>28</v>
      </c>
      <c r="D16" s="6">
        <f>'[6]4кв'!$N$172/1000</f>
        <v>397.4172310000003</v>
      </c>
      <c r="E16" s="6">
        <f>'[7]4 кв.'!$N$101/1000</f>
        <v>50.494913999999994</v>
      </c>
      <c r="F16" s="6">
        <f>'[8]4 кв '!$N$177/1000</f>
        <v>217.650243</v>
      </c>
      <c r="G16" s="6">
        <f>'[9]4 кв'!$N$117/1000</f>
        <v>176.179641</v>
      </c>
      <c r="H16" s="6">
        <f>'[10]4квартал 2011'!$N$145/1000</f>
        <v>107.36595000000001</v>
      </c>
      <c r="I16" s="6">
        <f>'[11]4 кв'!$N$174/1000</f>
        <v>138.348788</v>
      </c>
      <c r="J16" s="6">
        <f>'[12]4-й квартал'!$N$98/1000</f>
        <v>94.08586499999998</v>
      </c>
      <c r="K16" s="6">
        <f>'[13]4 квартал '!$N$61/1000</f>
        <v>183.95119200000002</v>
      </c>
      <c r="L16" s="6">
        <f>'[14]4 кв'!$N$113/1000</f>
        <v>84.52067699999999</v>
      </c>
      <c r="M16" s="6">
        <f>'[15]4 кв'!$N$149/1000</f>
        <v>149.55504700000006</v>
      </c>
      <c r="N16" s="6">
        <f>'[16]4 квартал'!$N$203/1000</f>
        <v>115.18430800000002</v>
      </c>
      <c r="O16" s="6">
        <f>SUM(D16:N16)</f>
        <v>1714.7538560000003</v>
      </c>
      <c r="P16" s="11"/>
      <c r="Q16" s="11"/>
    </row>
    <row r="17" spans="1:17" ht="11.25">
      <c r="A17" s="4"/>
      <c r="B17" s="4" t="s">
        <v>11</v>
      </c>
      <c r="C17" s="5" t="s">
        <v>28</v>
      </c>
      <c r="D17" s="6">
        <f>'[6]4кв'!$O$172/1000</f>
        <v>577.965042</v>
      </c>
      <c r="E17" s="6">
        <f>'[7]4 кв.'!$O$101/1000</f>
        <v>77.18850399999998</v>
      </c>
      <c r="F17" s="6">
        <f>'[8]4 кв '!$O$177/1000</f>
        <v>253.42373600000002</v>
      </c>
      <c r="G17" s="6">
        <f>'[9]4 кв'!$O$117/1000</f>
        <v>191.47522400000003</v>
      </c>
      <c r="H17" s="6">
        <f>'[10]4квартал 2011'!$O$145/1000</f>
        <v>142.09915700000002</v>
      </c>
      <c r="I17" s="6">
        <f>'[11]4 кв'!$O$174/1000</f>
        <v>169.174366</v>
      </c>
      <c r="J17" s="6">
        <f>'[12]4-й квартал'!$O$98/1000</f>
        <v>85.028976</v>
      </c>
      <c r="K17" s="6">
        <f>'[13]4 квартал '!$O$61/1000</f>
        <v>284.893389</v>
      </c>
      <c r="L17" s="6">
        <f>'[14]4 кв'!$O$113/1000</f>
        <v>116.41624999999999</v>
      </c>
      <c r="M17" s="6">
        <f>'[15]4 кв'!$O$149/1000</f>
        <v>156.26177699999997</v>
      </c>
      <c r="N17" s="6">
        <f>'[16]4 квартал'!$O$203/1000</f>
        <v>135.871457</v>
      </c>
      <c r="O17" s="6">
        <f>SUM(D17:N17)</f>
        <v>2189.7978780000003</v>
      </c>
      <c r="P17" s="11"/>
      <c r="Q17" s="11"/>
    </row>
    <row r="18" spans="1:17" ht="11.25">
      <c r="A18" s="1" t="s">
        <v>2</v>
      </c>
      <c r="B18" s="1" t="s">
        <v>12</v>
      </c>
      <c r="C18" s="2" t="s">
        <v>28</v>
      </c>
      <c r="D18" s="3">
        <f>D6-D12</f>
        <v>285.1516859999988</v>
      </c>
      <c r="E18" s="3">
        <f aca="true" t="shared" si="2" ref="E18:N18">E6-E12</f>
        <v>78.31009499999982</v>
      </c>
      <c r="F18" s="3">
        <f t="shared" si="2"/>
        <v>254.14673999999923</v>
      </c>
      <c r="G18" s="3">
        <f t="shared" si="2"/>
        <v>144.0137430000001</v>
      </c>
      <c r="H18" s="3">
        <f t="shared" si="2"/>
        <v>145.05548206049957</v>
      </c>
      <c r="I18" s="3">
        <f t="shared" si="2"/>
        <v>224.6129610000005</v>
      </c>
      <c r="J18" s="3">
        <f t="shared" si="2"/>
        <v>91.43851100000006</v>
      </c>
      <c r="K18" s="3">
        <f t="shared" si="2"/>
        <v>204.40053539960013</v>
      </c>
      <c r="L18" s="3">
        <f t="shared" si="2"/>
        <v>76.44837189999998</v>
      </c>
      <c r="M18" s="3">
        <f t="shared" si="2"/>
        <v>273.3403549999998</v>
      </c>
      <c r="N18" s="3">
        <f t="shared" si="2"/>
        <v>177.4310978999997</v>
      </c>
      <c r="O18" s="3">
        <f>SUM(D18:N18)</f>
        <v>1954.3495782600976</v>
      </c>
      <c r="P18" s="11"/>
      <c r="Q18" s="11"/>
    </row>
    <row r="19" spans="1:17" ht="11.25">
      <c r="A19" s="1"/>
      <c r="B19" s="1" t="s">
        <v>12</v>
      </c>
      <c r="C19" s="2" t="s">
        <v>3</v>
      </c>
      <c r="D19" s="10">
        <f>D18/D6</f>
        <v>0.09133039323782931</v>
      </c>
      <c r="E19" s="10">
        <f aca="true" t="shared" si="3" ref="E19:O19">E18/E6</f>
        <v>0.07100721773664809</v>
      </c>
      <c r="F19" s="10">
        <f t="shared" si="3"/>
        <v>0.10688124963531506</v>
      </c>
      <c r="G19" s="10">
        <f t="shared" si="3"/>
        <v>0.18402371289322847</v>
      </c>
      <c r="H19" s="10">
        <f t="shared" si="3"/>
        <v>0.09377158484982502</v>
      </c>
      <c r="I19" s="10">
        <f t="shared" si="3"/>
        <v>0.1121660012762668</v>
      </c>
      <c r="J19" s="10">
        <f t="shared" si="3"/>
        <v>0.13718184637244846</v>
      </c>
      <c r="K19" s="10">
        <f t="shared" si="3"/>
        <v>0.17938003367647698</v>
      </c>
      <c r="L19" s="10">
        <f t="shared" si="3"/>
        <v>0.08631907061668088</v>
      </c>
      <c r="M19" s="10">
        <f t="shared" si="3"/>
        <v>0.17992525686520275</v>
      </c>
      <c r="N19" s="10">
        <f t="shared" si="3"/>
        <v>0.08580771587075199</v>
      </c>
      <c r="O19" s="10">
        <f t="shared" si="3"/>
        <v>0.11353570785633481</v>
      </c>
      <c r="P19" s="11"/>
      <c r="Q19" s="11"/>
    </row>
    <row r="20" spans="15:17" ht="11.25">
      <c r="O20" s="11"/>
      <c r="P20" s="11"/>
      <c r="Q20" s="11"/>
    </row>
    <row r="21" spans="15:17" ht="11.25">
      <c r="O21" s="11"/>
      <c r="P21" s="11"/>
      <c r="Q21" s="11"/>
    </row>
    <row r="22" spans="15:17" ht="11.25">
      <c r="O22" s="11"/>
      <c r="P22" s="11"/>
      <c r="Q22" s="11"/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Lifanova_TV</dc:creator>
  <cp:keywords/>
  <dc:description/>
  <cp:lastModifiedBy>Алабян Мария Андреевна</cp:lastModifiedBy>
  <dcterms:created xsi:type="dcterms:W3CDTF">2011-07-19T13:16:27Z</dcterms:created>
  <dcterms:modified xsi:type="dcterms:W3CDTF">2012-02-20T12:36:26Z</dcterms:modified>
  <cp:category/>
  <cp:version/>
  <cp:contentType/>
  <cp:contentStatus/>
</cp:coreProperties>
</file>