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4915" windowHeight="11385"/>
  </bookViews>
  <sheets>
    <sheet name="Белгород" sheetId="10" r:id="rId1"/>
    <sheet name="Брянск" sheetId="11" r:id="rId2"/>
    <sheet name="Воронеж" sheetId="12" r:id="rId3"/>
    <sheet name="Кострома" sheetId="13" r:id="rId4"/>
    <sheet name="Курск" sheetId="14" r:id="rId5"/>
    <sheet name="Липецк" sheetId="15" r:id="rId6"/>
    <sheet name="Орёл" sheetId="16" r:id="rId7"/>
    <sheet name="Смоленск" sheetId="17" r:id="rId8"/>
    <sheet name="Тамбов" sheetId="18" r:id="rId9"/>
    <sheet name="Тверь" sheetId="21" r:id="rId10"/>
    <sheet name="Ярославль" sheetId="20" r:id="rId11"/>
  </sheets>
  <definedNames>
    <definedName name="_xlnm.Print_Titles" localSheetId="0">Белгород!$4:$5</definedName>
    <definedName name="_xlnm.Print_Titles" localSheetId="1">Брянск!$4:$5</definedName>
    <definedName name="_xlnm.Print_Titles" localSheetId="2">Воронеж!$4:$5</definedName>
    <definedName name="_xlnm.Print_Titles" localSheetId="3">Кострома!$4:$5</definedName>
    <definedName name="_xlnm.Print_Titles" localSheetId="4">Курск!$4:$5</definedName>
    <definedName name="_xlnm.Print_Titles" localSheetId="5">Липецк!$4:$5</definedName>
    <definedName name="_xlnm.Print_Titles" localSheetId="6">Орёл!$4:$5</definedName>
    <definedName name="_xlnm.Print_Titles" localSheetId="7">Смоленск!$4:$5</definedName>
    <definedName name="_xlnm.Print_Titles" localSheetId="8">Тамбов!$4:$5</definedName>
    <definedName name="_xlnm.Print_Titles" localSheetId="9">Тверь!$4:$5</definedName>
    <definedName name="_xlnm.Print_Titles" localSheetId="10">Ярославль!$4:$5</definedName>
    <definedName name="_xlnm.Print_Area" localSheetId="0">Белгород!$A$1:$H$94</definedName>
    <definedName name="_xlnm.Print_Area" localSheetId="1">Брянск!$A$1:$H$304</definedName>
    <definedName name="_xlnm.Print_Area" localSheetId="2">Воронеж!$A$1:$H$78</definedName>
    <definedName name="_xlnm.Print_Area" localSheetId="3">Кострома!$A$1:$H$310</definedName>
    <definedName name="_xlnm.Print_Area" localSheetId="4">Курск!$A$1:$H$159</definedName>
    <definedName name="_xlnm.Print_Area" localSheetId="5">Липецк!$A$1:$H$371</definedName>
    <definedName name="_xlnm.Print_Area" localSheetId="6">Орёл!$A$1:$H$122</definedName>
    <definedName name="_xlnm.Print_Area" localSheetId="7">Смоленск!$A$1:$H$455</definedName>
    <definedName name="_xlnm.Print_Area" localSheetId="8">Тамбов!$A$1:$H$255</definedName>
    <definedName name="_xlnm.Print_Area" localSheetId="10">Ярославль!$A$1:$H$336</definedName>
  </definedNames>
  <calcPr calcId="145621"/>
</workbook>
</file>

<file path=xl/calcChain.xml><?xml version="1.0" encoding="utf-8"?>
<calcChain xmlns="http://schemas.openxmlformats.org/spreadsheetml/2006/main">
  <c r="A1465" i="21" l="1"/>
  <c r="G1468" i="21"/>
  <c r="G1467" i="21"/>
  <c r="G1460" i="21"/>
  <c r="G1456" i="21"/>
  <c r="G1455" i="21"/>
  <c r="G1452" i="21" s="1"/>
  <c r="G1454" i="21"/>
  <c r="G1453" i="21"/>
  <c r="G1448" i="21"/>
  <c r="G1444" i="21"/>
  <c r="G1443" i="21"/>
  <c r="G1442" i="21"/>
  <c r="G1441" i="21"/>
  <c r="G1440" i="21" s="1"/>
  <c r="G1436" i="21"/>
  <c r="G1434" i="21"/>
  <c r="G1433" i="21"/>
  <c r="G1432" i="21"/>
  <c r="G1431" i="21"/>
  <c r="G1426" i="21"/>
  <c r="G1424" i="21"/>
  <c r="G1423" i="21"/>
  <c r="G1422" i="21"/>
  <c r="G1421" i="21"/>
  <c r="G1416" i="21"/>
  <c r="G1414" i="21"/>
  <c r="G1413" i="21"/>
  <c r="G1412" i="21"/>
  <c r="G1411" i="21"/>
  <c r="G1406" i="21"/>
  <c r="G1404" i="21"/>
  <c r="G1403" i="21"/>
  <c r="G1402" i="21"/>
  <c r="G1401" i="21"/>
  <c r="G1396" i="21"/>
  <c r="G1394" i="21"/>
  <c r="G1393" i="21"/>
  <c r="G1392" i="21"/>
  <c r="G1391" i="21"/>
  <c r="G1386" i="21"/>
  <c r="G1384" i="21"/>
  <c r="G1383" i="21"/>
  <c r="G1382" i="21"/>
  <c r="G1381" i="21"/>
  <c r="G1376" i="21"/>
  <c r="G1374" i="21"/>
  <c r="G1373" i="21"/>
  <c r="G1372" i="21"/>
  <c r="G1371" i="21"/>
  <c r="G1366" i="21"/>
  <c r="G1364" i="21"/>
  <c r="G1363" i="21"/>
  <c r="G1362" i="21"/>
  <c r="G1361" i="21"/>
  <c r="G1356" i="21"/>
  <c r="G1354" i="21"/>
  <c r="G1353" i="21"/>
  <c r="G1352" i="21"/>
  <c r="G1351" i="21"/>
  <c r="G1346" i="21"/>
  <c r="G1344" i="21"/>
  <c r="G1343" i="21"/>
  <c r="G1342" i="21"/>
  <c r="G1341" i="21"/>
  <c r="G1336" i="21"/>
  <c r="G1334" i="21"/>
  <c r="G1333" i="21"/>
  <c r="G1332" i="21"/>
  <c r="G1331" i="21"/>
  <c r="G1326" i="21"/>
  <c r="G1324" i="21"/>
  <c r="G1323" i="21"/>
  <c r="G1322" i="21"/>
  <c r="G1321" i="21"/>
  <c r="G1315" i="21"/>
  <c r="G1310" i="21" s="1"/>
  <c r="G1313" i="21"/>
  <c r="G1311" i="21"/>
  <c r="G1305" i="21"/>
  <c r="G1300" i="21" s="1"/>
  <c r="G1303" i="21"/>
  <c r="G1301" i="21"/>
  <c r="G1295" i="21"/>
  <c r="G1290" i="21" s="1"/>
  <c r="G1293" i="21"/>
  <c r="G1291" i="21"/>
  <c r="G1285" i="21"/>
  <c r="G1280" i="21" s="1"/>
  <c r="G1283" i="21"/>
  <c r="G1281" i="21"/>
  <c r="G1275" i="21"/>
  <c r="G1270" i="21" s="1"/>
  <c r="G1273" i="21"/>
  <c r="G1271" i="21"/>
  <c r="G1265" i="21"/>
  <c r="G1260" i="21" s="1"/>
  <c r="G1263" i="21"/>
  <c r="G1261" i="21"/>
  <c r="G1255" i="21"/>
  <c r="G1250" i="21" s="1"/>
  <c r="G1253" i="21"/>
  <c r="G1251" i="21"/>
  <c r="G1247" i="21"/>
  <c r="G1246" i="21"/>
  <c r="G1245" i="21"/>
  <c r="G1244" i="21"/>
  <c r="G1237" i="21"/>
  <c r="G1236" i="21"/>
  <c r="G1235" i="21"/>
  <c r="G1234" i="21"/>
  <c r="G1227" i="21"/>
  <c r="G1226" i="21"/>
  <c r="G1225" i="21"/>
  <c r="G1224" i="21"/>
  <c r="G1214" i="21"/>
  <c r="G1212" i="21"/>
  <c r="G1211" i="21"/>
  <c r="G1210" i="21"/>
  <c r="G1209" i="21"/>
  <c r="G1204" i="21"/>
  <c r="G1202" i="21"/>
  <c r="G1201" i="21"/>
  <c r="G1200" i="21"/>
  <c r="G1199" i="21"/>
  <c r="G1194" i="21"/>
  <c r="G1192" i="21"/>
  <c r="G1191" i="21"/>
  <c r="G1190" i="21"/>
  <c r="G1189" i="21"/>
  <c r="G1184" i="21"/>
  <c r="G1182" i="21"/>
  <c r="G1181" i="21"/>
  <c r="G1180" i="21"/>
  <c r="G1179" i="21"/>
  <c r="G1174" i="21"/>
  <c r="G1172" i="21"/>
  <c r="G1171" i="21"/>
  <c r="G1170" i="21"/>
  <c r="G1169" i="21"/>
  <c r="G1164" i="21"/>
  <c r="G1162" i="21"/>
  <c r="G1161" i="21"/>
  <c r="G1160" i="21"/>
  <c r="G1159" i="21"/>
  <c r="G1154" i="21"/>
  <c r="G1152" i="21"/>
  <c r="G1151" i="21"/>
  <c r="G1150" i="21"/>
  <c r="G1149" i="21"/>
  <c r="G1144" i="21"/>
  <c r="G1142" i="21"/>
  <c r="G1141" i="21"/>
  <c r="G1140" i="21"/>
  <c r="G1139" i="21"/>
  <c r="G1134" i="21"/>
  <c r="G1132" i="21"/>
  <c r="G1131" i="21"/>
  <c r="G1130" i="21"/>
  <c r="G1129" i="21"/>
  <c r="G1124" i="21"/>
  <c r="G1122" i="21"/>
  <c r="G1121" i="21"/>
  <c r="G1120" i="21"/>
  <c r="G1119" i="21"/>
  <c r="G1114" i="21"/>
  <c r="G1112" i="21"/>
  <c r="G1111" i="21"/>
  <c r="G1110" i="21"/>
  <c r="G1109" i="21"/>
  <c r="G1104" i="21"/>
  <c r="G1102" i="21"/>
  <c r="G1101" i="21"/>
  <c r="G1100" i="21"/>
  <c r="G1099" i="21"/>
  <c r="G1093" i="21"/>
  <c r="G1088" i="21" s="1"/>
  <c r="G1091" i="21"/>
  <c r="G1089" i="21"/>
  <c r="G1083" i="21"/>
  <c r="G1078" i="21" s="1"/>
  <c r="G1081" i="21"/>
  <c r="G1079" i="21"/>
  <c r="G1073" i="21"/>
  <c r="G1068" i="21" s="1"/>
  <c r="G1071" i="21"/>
  <c r="G1069" i="21"/>
  <c r="G1063" i="21"/>
  <c r="G1058" i="21" s="1"/>
  <c r="G1061" i="21"/>
  <c r="G1059" i="21"/>
  <c r="G1053" i="21"/>
  <c r="G1048" i="21" s="1"/>
  <c r="G1051" i="21"/>
  <c r="G1049" i="21"/>
  <c r="G1043" i="21"/>
  <c r="G1038" i="21" s="1"/>
  <c r="G1041" i="21"/>
  <c r="G1039" i="21"/>
  <c r="G1033" i="21"/>
  <c r="G1028" i="21" s="1"/>
  <c r="G1031" i="21"/>
  <c r="G1029" i="21"/>
  <c r="G999" i="21"/>
  <c r="G1222" i="21" s="1"/>
  <c r="G998" i="21"/>
  <c r="G1221" i="21" s="1"/>
  <c r="G997" i="21"/>
  <c r="G1220" i="21" s="1"/>
  <c r="G996" i="21"/>
  <c r="G1219" i="21" s="1"/>
  <c r="G989" i="21"/>
  <c r="G985" i="21"/>
  <c r="G981" i="21"/>
  <c r="G977" i="21"/>
  <c r="G973" i="21"/>
  <c r="G969" i="21"/>
  <c r="G965" i="21"/>
  <c r="G961" i="21"/>
  <c r="G957" i="21"/>
  <c r="G953" i="21"/>
  <c r="G949" i="21"/>
  <c r="G945" i="21"/>
  <c r="G941" i="21"/>
  <c r="G937" i="21"/>
  <c r="G933" i="21"/>
  <c r="G929" i="21"/>
  <c r="G925" i="21"/>
  <c r="G921" i="21"/>
  <c r="G916" i="21"/>
  <c r="G912" i="21"/>
  <c r="G908" i="21"/>
  <c r="G904" i="21"/>
  <c r="G900" i="21"/>
  <c r="G896" i="21"/>
  <c r="G892" i="21"/>
  <c r="G890" i="21"/>
  <c r="G889" i="21"/>
  <c r="G888" i="21"/>
  <c r="G887" i="21"/>
  <c r="G870" i="21"/>
  <c r="G869" i="21"/>
  <c r="G868" i="21"/>
  <c r="G867" i="21"/>
  <c r="G865" i="21"/>
  <c r="G864" i="21"/>
  <c r="G862" i="21"/>
  <c r="G857" i="21"/>
  <c r="G853" i="21"/>
  <c r="G849" i="21"/>
  <c r="G845" i="21"/>
  <c r="G841" i="21"/>
  <c r="G837" i="21"/>
  <c r="G833" i="21"/>
  <c r="G829" i="21"/>
  <c r="G825" i="21"/>
  <c r="G821" i="21"/>
  <c r="G817" i="21"/>
  <c r="G813" i="21"/>
  <c r="G808" i="21"/>
  <c r="G804" i="21"/>
  <c r="G800" i="21"/>
  <c r="G796" i="21"/>
  <c r="G792" i="21"/>
  <c r="G788" i="21"/>
  <c r="G784" i="21"/>
  <c r="G756" i="21"/>
  <c r="G755" i="21"/>
  <c r="G754" i="21"/>
  <c r="G863" i="21" s="1"/>
  <c r="G753" i="21"/>
  <c r="G740" i="21"/>
  <c r="G738" i="21"/>
  <c r="G737" i="21"/>
  <c r="G736" i="21"/>
  <c r="G735" i="21"/>
  <c r="G730" i="21"/>
  <c r="G728" i="21"/>
  <c r="G727" i="21"/>
  <c r="G726" i="21"/>
  <c r="G725" i="21"/>
  <c r="G720" i="21"/>
  <c r="G718" i="21"/>
  <c r="G717" i="21"/>
  <c r="G716" i="21"/>
  <c r="G715" i="21"/>
  <c r="G710" i="21"/>
  <c r="G708" i="21"/>
  <c r="G707" i="21"/>
  <c r="G706" i="21"/>
  <c r="G705" i="21"/>
  <c r="G700" i="21"/>
  <c r="G698" i="21"/>
  <c r="G697" i="21"/>
  <c r="G696" i="21"/>
  <c r="G695" i="21"/>
  <c r="G690" i="21"/>
  <c r="G688" i="21"/>
  <c r="G687" i="21"/>
  <c r="G686" i="21"/>
  <c r="G685" i="21"/>
  <c r="G680" i="21"/>
  <c r="G678" i="21"/>
  <c r="G677" i="21"/>
  <c r="G676" i="21"/>
  <c r="G675" i="21"/>
  <c r="G670" i="21"/>
  <c r="G668" i="21"/>
  <c r="G667" i="21"/>
  <c r="G666" i="21"/>
  <c r="G665" i="21"/>
  <c r="G660" i="21"/>
  <c r="G658" i="21"/>
  <c r="G657" i="21"/>
  <c r="G656" i="21"/>
  <c r="G655" i="21"/>
  <c r="G650" i="21"/>
  <c r="G648" i="21"/>
  <c r="G647" i="21"/>
  <c r="G646" i="21"/>
  <c r="G645" i="21"/>
  <c r="G640" i="21"/>
  <c r="G638" i="21"/>
  <c r="G637" i="21"/>
  <c r="G636" i="21"/>
  <c r="G635" i="21"/>
  <c r="G629" i="21"/>
  <c r="G627" i="21"/>
  <c r="G626" i="21"/>
  <c r="G625" i="21"/>
  <c r="G624" i="21"/>
  <c r="G613" i="21"/>
  <c r="G587" i="21"/>
  <c r="G582" i="21" s="1"/>
  <c r="G585" i="21"/>
  <c r="G583" i="21"/>
  <c r="G577" i="21"/>
  <c r="G572" i="21" s="1"/>
  <c r="G575" i="21"/>
  <c r="G573" i="21"/>
  <c r="G567" i="21"/>
  <c r="G562" i="21" s="1"/>
  <c r="G565" i="21"/>
  <c r="G563" i="21"/>
  <c r="G557" i="21"/>
  <c r="G552" i="21" s="1"/>
  <c r="G555" i="21"/>
  <c r="G553" i="21"/>
  <c r="G547" i="21"/>
  <c r="G542" i="21" s="1"/>
  <c r="G545" i="21"/>
  <c r="G543" i="21"/>
  <c r="G537" i="21"/>
  <c r="G532" i="21" s="1"/>
  <c r="G535" i="21"/>
  <c r="G533" i="21"/>
  <c r="G527" i="21"/>
  <c r="G522" i="21" s="1"/>
  <c r="G525" i="21"/>
  <c r="G523" i="21"/>
  <c r="G493" i="21"/>
  <c r="G492" i="21"/>
  <c r="G491" i="21"/>
  <c r="G490" i="21"/>
  <c r="G485" i="21"/>
  <c r="G483" i="21"/>
  <c r="G482" i="21"/>
  <c r="G481" i="21"/>
  <c r="G480" i="21"/>
  <c r="G475" i="21"/>
  <c r="G473" i="21"/>
  <c r="G472" i="21"/>
  <c r="G471" i="21"/>
  <c r="G470" i="21"/>
  <c r="G465" i="21"/>
  <c r="G463" i="21"/>
  <c r="G462" i="21"/>
  <c r="G461" i="21"/>
  <c r="G460" i="21"/>
  <c r="G455" i="21"/>
  <c r="G453" i="21"/>
  <c r="G452" i="21"/>
  <c r="G451" i="21"/>
  <c r="G450" i="21"/>
  <c r="G445" i="21"/>
  <c r="G443" i="21"/>
  <c r="G442" i="21"/>
  <c r="G441" i="21"/>
  <c r="G440" i="21"/>
  <c r="G435" i="21"/>
  <c r="G433" i="21"/>
  <c r="G432" i="21"/>
  <c r="G431" i="21"/>
  <c r="G430" i="21"/>
  <c r="G425" i="21"/>
  <c r="G423" i="21"/>
  <c r="G422" i="21"/>
  <c r="G421" i="21"/>
  <c r="G420" i="21"/>
  <c r="G415" i="21"/>
  <c r="G413" i="21"/>
  <c r="G412" i="21"/>
  <c r="G411" i="21"/>
  <c r="G410" i="21"/>
  <c r="G405" i="21"/>
  <c r="G403" i="21"/>
  <c r="G402" i="21"/>
  <c r="G401" i="21"/>
  <c r="G400" i="21"/>
  <c r="G395" i="21"/>
  <c r="G392" i="21"/>
  <c r="G391" i="21"/>
  <c r="G390" i="21"/>
  <c r="G389" i="21"/>
  <c r="G384" i="21"/>
  <c r="G382" i="21"/>
  <c r="G381" i="21"/>
  <c r="G380" i="21"/>
  <c r="G379" i="21"/>
  <c r="G373" i="21"/>
  <c r="G371" i="21"/>
  <c r="G370" i="21"/>
  <c r="G369" i="21"/>
  <c r="G368" i="21"/>
  <c r="G361" i="21"/>
  <c r="G356" i="21" s="1"/>
  <c r="G359" i="21"/>
  <c r="G357" i="21"/>
  <c r="G351" i="21"/>
  <c r="G346" i="21" s="1"/>
  <c r="G349" i="21"/>
  <c r="G347" i="21"/>
  <c r="G341" i="21"/>
  <c r="G336" i="21" s="1"/>
  <c r="G339" i="21"/>
  <c r="G337" i="21"/>
  <c r="G331" i="21"/>
  <c r="G326" i="21" s="1"/>
  <c r="G329" i="21"/>
  <c r="G327" i="21"/>
  <c r="G321" i="21"/>
  <c r="G316" i="21" s="1"/>
  <c r="G319" i="21"/>
  <c r="G317" i="21"/>
  <c r="G311" i="21"/>
  <c r="G306" i="21" s="1"/>
  <c r="G309" i="21"/>
  <c r="G307" i="21"/>
  <c r="G301" i="21"/>
  <c r="G296" i="21" s="1"/>
  <c r="G299" i="21"/>
  <c r="G297" i="21"/>
  <c r="G268" i="21"/>
  <c r="G267" i="21"/>
  <c r="G266" i="21"/>
  <c r="G265" i="21"/>
  <c r="G258" i="21"/>
  <c r="G254" i="21"/>
  <c r="G250" i="21"/>
  <c r="G246" i="21"/>
  <c r="G242" i="21"/>
  <c r="G238" i="21"/>
  <c r="G234" i="21"/>
  <c r="G230" i="21"/>
  <c r="G226" i="21"/>
  <c r="G222" i="21"/>
  <c r="G218" i="21"/>
  <c r="G213" i="21"/>
  <c r="G208" i="21"/>
  <c r="G204" i="21"/>
  <c r="G200" i="21"/>
  <c r="G196" i="21"/>
  <c r="G192" i="21"/>
  <c r="G188" i="21"/>
  <c r="G183" i="21"/>
  <c r="G179" i="21"/>
  <c r="G175" i="21"/>
  <c r="G171" i="21"/>
  <c r="G167" i="21"/>
  <c r="G163" i="21"/>
  <c r="G159" i="21"/>
  <c r="G131" i="21"/>
  <c r="G130" i="21"/>
  <c r="G129" i="21"/>
  <c r="G128" i="21"/>
  <c r="G115" i="21"/>
  <c r="G111" i="21"/>
  <c r="G107" i="21"/>
  <c r="G103" i="21"/>
  <c r="G99" i="21"/>
  <c r="G95" i="21"/>
  <c r="G91" i="21"/>
  <c r="G87" i="21"/>
  <c r="G83" i="21"/>
  <c r="G79" i="21"/>
  <c r="G74" i="21"/>
  <c r="G68" i="21"/>
  <c r="G64" i="21"/>
  <c r="G60" i="21"/>
  <c r="G56" i="21"/>
  <c r="G52" i="21"/>
  <c r="G48" i="21"/>
  <c r="G44" i="21"/>
  <c r="G17" i="21"/>
  <c r="G16" i="21"/>
  <c r="G15" i="21"/>
  <c r="G14" i="21"/>
  <c r="G9" i="21"/>
  <c r="D6" i="21"/>
  <c r="E6" i="21" s="1"/>
  <c r="F6" i="21" s="1"/>
  <c r="G6" i="21" s="1"/>
  <c r="H6" i="21" s="1"/>
  <c r="D6" i="20" l="1"/>
  <c r="E6" i="20" s="1"/>
  <c r="F6" i="20" s="1"/>
  <c r="G6" i="20" s="1"/>
  <c r="H6" i="20" s="1"/>
  <c r="D6" i="18"/>
  <c r="E6" i="18" s="1"/>
  <c r="F6" i="18" s="1"/>
  <c r="G6" i="18" s="1"/>
  <c r="H6" i="18" s="1"/>
  <c r="H409" i="17"/>
  <c r="H408" i="17"/>
  <c r="H407" i="17"/>
  <c r="G9" i="17"/>
  <c r="D6" i="17"/>
  <c r="E6" i="17" s="1"/>
  <c r="F6" i="17" s="1"/>
  <c r="G6" i="17" s="1"/>
  <c r="H6" i="17" s="1"/>
  <c r="H121" i="16"/>
  <c r="H118" i="16"/>
  <c r="H116" i="16"/>
  <c r="H115" i="16" s="1"/>
  <c r="H101" i="16"/>
  <c r="H85" i="16"/>
  <c r="H82" i="16"/>
  <c r="H79" i="16"/>
  <c r="H65" i="16"/>
  <c r="H48" i="16"/>
  <c r="H45" i="16"/>
  <c r="H42" i="16"/>
  <c r="H27" i="16"/>
  <c r="D6" i="16"/>
  <c r="E6" i="16" s="1"/>
  <c r="F6" i="16" s="1"/>
  <c r="G6" i="16" s="1"/>
  <c r="H6" i="16" s="1"/>
  <c r="D6" i="15"/>
  <c r="E6" i="15" s="1"/>
  <c r="F6" i="15" s="1"/>
  <c r="G6" i="15" s="1"/>
  <c r="H6" i="15" s="1"/>
  <c r="G9" i="14"/>
  <c r="D6" i="14"/>
  <c r="E6" i="14" s="1"/>
  <c r="F6" i="14" s="1"/>
  <c r="G6" i="14" s="1"/>
  <c r="H6" i="14" s="1"/>
  <c r="D6" i="13"/>
  <c r="E6" i="13" s="1"/>
  <c r="F6" i="13" s="1"/>
  <c r="G6" i="13" s="1"/>
  <c r="H6" i="13" s="1"/>
  <c r="D6" i="12"/>
  <c r="E6" i="12" s="1"/>
  <c r="F6" i="12" s="1"/>
  <c r="G6" i="12" s="1"/>
  <c r="H6" i="12" s="1"/>
  <c r="D6" i="11"/>
  <c r="E6" i="11" s="1"/>
  <c r="F6" i="11" s="1"/>
  <c r="G6" i="11" s="1"/>
  <c r="H6" i="11" s="1"/>
  <c r="H89" i="10" l="1"/>
  <c r="H88" i="10"/>
  <c r="H84" i="10"/>
  <c r="H83" i="10"/>
  <c r="H69" i="10"/>
  <c r="H68" i="10"/>
  <c r="H64" i="10"/>
  <c r="H63" i="10"/>
  <c r="H53" i="10"/>
  <c r="H47" i="10"/>
  <c r="H46" i="10"/>
  <c r="H43" i="10"/>
  <c r="H42" i="10"/>
  <c r="H32" i="10"/>
  <c r="H31" i="10"/>
  <c r="H26" i="10"/>
  <c r="H25" i="10"/>
  <c r="H21" i="10"/>
  <c r="D6" i="10"/>
  <c r="E6" i="10" s="1"/>
  <c r="F6" i="10" s="1"/>
  <c r="G6" i="10" s="1"/>
  <c r="H6" i="10" s="1"/>
</calcChain>
</file>

<file path=xl/sharedStrings.xml><?xml version="1.0" encoding="utf-8"?>
<sst xmlns="http://schemas.openxmlformats.org/spreadsheetml/2006/main" count="4460" uniqueCount="423">
  <si>
    <t xml:space="preserve"> Тарифное меню по ТП</t>
  </si>
  <si>
    <t>заполняется без НДС</t>
  </si>
  <si>
    <t>Дата и № принятия тарифного решения, дата публикации, источник публикации</t>
  </si>
  <si>
    <t xml:space="preserve">Категория присоединения </t>
  </si>
  <si>
    <t>Ед. изм.</t>
  </si>
  <si>
    <t>Ставка платы по категориям надежности, руб., без НДС</t>
  </si>
  <si>
    <t>Диапазон мощности, кВт</t>
  </si>
  <si>
    <t>Уровень напряжения в точке присоединения, кВ</t>
  </si>
  <si>
    <t>I</t>
  </si>
  <si>
    <t>II</t>
  </si>
  <si>
    <t>III</t>
  </si>
  <si>
    <t xml:space="preserve">Отдельно указываются ставки  (в соответствии с решением регулирующего органа):
</t>
  </si>
  <si>
    <t>1. ставки ПТП по льготным категориям потребителей</t>
  </si>
  <si>
    <t>до 15 кВт (включительно)</t>
  </si>
  <si>
    <t>2. ставки ПТП в разрезе мероприятий</t>
  </si>
  <si>
    <t>3. ставки ПТП по территориальным зонам</t>
  </si>
  <si>
    <t>Ставки ПТП за единицу максимальной мощности</t>
  </si>
  <si>
    <t>Подготовка и выдача сетевой организацией технических условий Заявителю (ТУ)</t>
  </si>
  <si>
    <t>0,23-0,4</t>
  </si>
  <si>
    <t xml:space="preserve">с 1.01.2015 г. по 30.09.2015 г. </t>
  </si>
  <si>
    <t>от 0 кВт до 150 кВт (включительно)</t>
  </si>
  <si>
    <t>руб./кВт</t>
  </si>
  <si>
    <t>от 150 кВт до 670 кВт (включительно)</t>
  </si>
  <si>
    <t>от 670 кВт до 2 000 кВт (включительно)</t>
  </si>
  <si>
    <t>от 2 000 кВт до 8 900 кВт (включительно)</t>
  </si>
  <si>
    <t xml:space="preserve">с 1.10.2015 г. по 31.12.2015 г. </t>
  </si>
  <si>
    <t xml:space="preserve">Разработка сетевой организацией проектной документации по строительству "последней мили" </t>
  </si>
  <si>
    <t>-</t>
  </si>
  <si>
    <t>Проверка сетевой организацией выполнения Заявителем ТУ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</si>
  <si>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</si>
  <si>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</si>
  <si>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>Выполнение сетевой организацией мероприятий, связанных со строительством "последней мили"</t>
  </si>
  <si>
    <t>строительство воздушных линий</t>
  </si>
  <si>
    <t xml:space="preserve">от 670 кВт до 8 900 кВт (включительно) </t>
  </si>
  <si>
    <t>строительство кабельных линий</t>
  </si>
  <si>
    <t>от 670 кВт до 8 900 кВт (включительно)</t>
  </si>
  <si>
    <t>строительство пунктов секционирования (распределительный пункт)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</si>
  <si>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</si>
  <si>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6-10</t>
  </si>
  <si>
    <t>строительство пунктов секционирования (распределительный пукт)</t>
  </si>
  <si>
    <t>Стандартизированные тарифные ставки платы за технологическое присоединение</t>
  </si>
  <si>
    <t xml:space="preserve"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хозяйства, в расчете на 1 кВт максимальной мощности </t>
  </si>
  <si>
    <t>до 10 (включительно)</t>
  </si>
  <si>
    <t>руб./кВт.</t>
  </si>
  <si>
    <t>в т.ч.</t>
  </si>
  <si>
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положение "включено")</t>
  </si>
  <si>
    <t>Х</t>
  </si>
  <si>
    <t>С2 Стандаризированная тарифная ставка на покрытие расходов на строительство воздушных линий электропередачи в расчете на 1 км линии</t>
  </si>
  <si>
    <t>руб./км</t>
  </si>
  <si>
    <t>до 8 900 кВт (включительно)</t>
  </si>
  <si>
    <t>СИП</t>
  </si>
  <si>
    <t>А</t>
  </si>
  <si>
    <t>от 150 кВт до 8 900 кВт (включительно)</t>
  </si>
  <si>
    <t>С3 Стандартизированная тарифная ставка на покрытие расходов  на строительство кабельных линий электропередачи в расчете на 1 км линии</t>
  </si>
  <si>
    <t xml:space="preserve">от 150 кВт до 8 900 кВт </t>
  </si>
  <si>
    <t xml:space="preserve"> 6-10</t>
  </si>
  <si>
    <t>С4 Стандаризированная тарифная ставка на покрытие расходов  на строительство подстанций</t>
  </si>
  <si>
    <t xml:space="preserve">Столбовая трансформаторная подстанция </t>
  </si>
  <si>
    <t>до 25 кВА (включительно)</t>
  </si>
  <si>
    <t>40 кВА</t>
  </si>
  <si>
    <t>63 кВА</t>
  </si>
  <si>
    <t>100 кВА</t>
  </si>
  <si>
    <t>с 1.10.2015 г. для заявителей с максимальной мощностью не более 150 кВт</t>
  </si>
  <si>
    <t xml:space="preserve">Трансформаторная подстанция киоского типа </t>
  </si>
  <si>
    <t>25 кВА</t>
  </si>
  <si>
    <t xml:space="preserve">100 кВА (1 трансформаторная) </t>
  </si>
  <si>
    <t xml:space="preserve">100 кВА (2 трансформаторная) </t>
  </si>
  <si>
    <t xml:space="preserve">160 кВА (1 трансформаторная) </t>
  </si>
  <si>
    <t xml:space="preserve">160 кВА (2 трансформаторная) </t>
  </si>
  <si>
    <t xml:space="preserve">250 кВА (1 трансформаторная) </t>
  </si>
  <si>
    <t xml:space="preserve">250 кВА (2 трансформаторная) </t>
  </si>
  <si>
    <t xml:space="preserve">400 кВА (1 трансформаторная) </t>
  </si>
  <si>
    <t xml:space="preserve">400 кВА (2 трансформаторная) </t>
  </si>
  <si>
    <t xml:space="preserve">630 кВА (1 трансформаторная) </t>
  </si>
  <si>
    <t xml:space="preserve">1000 кВА (1 трансформаторная) </t>
  </si>
  <si>
    <t>Трансформаторная подстанция блочного типа</t>
  </si>
  <si>
    <t>Трансформаторная подстанция кирпичного типа</t>
  </si>
  <si>
    <t>Пункт секционирования (распределительный пункт)</t>
  </si>
  <si>
    <t xml:space="preserve">Отдельно указаываются ставки  (в соответствии с решением регулирующего органа):
</t>
  </si>
  <si>
    <t>х</t>
  </si>
  <si>
    <t xml:space="preserve">Участие сетевой организации в осмотре (обследовании) должностным лицом органа федерального государственного энергетического надзора  присоединяемых Устройств </t>
  </si>
  <si>
    <t>строительство пунктов секционирования</t>
  </si>
  <si>
    <t xml:space="preserve">строительство центров питания, подстанций уровнем напряжения 35 кВ и выше (ПС) </t>
  </si>
  <si>
    <t>от 150 кВт до 8900 кВт</t>
  </si>
  <si>
    <t xml:space="preserve">С1.1 подготовка и выдача сетевой организацией технических условий Заявителю </t>
  </si>
  <si>
    <t>С1.2 проверка сетевой организацией выполнения Заявителем технических условий</t>
  </si>
  <si>
    <t>С1.3 участие сетевой организации в осмотре (обследовании) должностным лицом органа федерального государственного энергетического надзора присоединяемых Устройств</t>
  </si>
  <si>
    <t>С1.4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</si>
  <si>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Ставка платы*</t>
  </si>
  <si>
    <t>с 01.01.2015г. по 30.09.2015г.</t>
  </si>
  <si>
    <t>от 15 до 670 кВт (включительно)</t>
  </si>
  <si>
    <t>от 670 кВт</t>
  </si>
  <si>
    <t>с 01.10.2015г. по 31.12.2015г.</t>
  </si>
  <si>
    <t>от 15 кВт до 670 кВт (включительно)</t>
  </si>
  <si>
    <t xml:space="preserve">Участие в осмотре должностным лицом Ростехнадзора присоединяемых Устройств Заявителя </t>
  </si>
  <si>
    <t>до 150 кВт (включительно)</t>
  </si>
  <si>
    <t>свыше 150 кВт</t>
  </si>
  <si>
    <t>строительство пунктов секционирования (высоковольтных пунктов учета электрической энергии)</t>
  </si>
  <si>
    <t xml:space="preserve">до  150 кВт (включительно) </t>
  </si>
  <si>
    <t>свыше 150 кВт до 300 кВт (включительно)</t>
  </si>
  <si>
    <t>от 300 кВт</t>
  </si>
  <si>
    <t>строительство РП -  распределительных пунктов</t>
  </si>
  <si>
    <t>до 100 кВт (включительно)</t>
  </si>
  <si>
    <t>от 100 кВт до 150 кВт (включительно)</t>
  </si>
  <si>
    <t>от 150 кВт до 300 кВт (включительно)</t>
  </si>
  <si>
    <t>от 300 кВт до 670 кВт (включительно)</t>
  </si>
  <si>
    <t>свыше 670 кВт</t>
  </si>
  <si>
    <t>до 15 кВт (включителоно)</t>
  </si>
  <si>
    <t>С2i Стандаризированная тарифная ставка на покрытие расходов на строительство воздушных линий электропередачи в расчете на 1 км линии</t>
  </si>
  <si>
    <t>С3i Стандартизированная тарифная ставка на покрытие расходов  на строительство кабельных линий электропередачи в расчете на 1 км линии</t>
  </si>
  <si>
    <t>Пункты секционирования (высоковольтных пунктов учета э/э)</t>
  </si>
  <si>
    <t>6-20</t>
  </si>
  <si>
    <t>До 15 кВт, включительно*</t>
  </si>
  <si>
    <t>Свыше 15 кВт до 150 кВт, включительно</t>
  </si>
  <si>
    <t>Свыше 150 кВт, включительно</t>
  </si>
  <si>
    <t>в том числе:</t>
  </si>
  <si>
    <t>строительство подстанций с номинальной мощностью трансформаторов до 25 кВА включительно</t>
  </si>
  <si>
    <t>строительство подстанций с номинальной мощностью трансформаторов свыше 25 кВА до 40  кВА включительно</t>
  </si>
  <si>
    <t>строительство подстанций с номинальной мощностью трансформаторов 63 кВА</t>
  </si>
  <si>
    <t>строительство подстанций с номинальной мощностью трансформаторов 100 кВА</t>
  </si>
  <si>
    <t>строительство подстанций с номинальной мощностью трансформаторов 160 кВА</t>
  </si>
  <si>
    <t>строительство подстанций с номинальной мощностью трансформаторов свыше 160 кВА и менее 800 кВА</t>
  </si>
  <si>
    <t>строительство подстанций с номинальной мощностью трансформаторов от  800 кВА и свыше</t>
  </si>
  <si>
    <t>Участие сетевой организации в осмотре должностным лицом ограна федерального государственного энергетического надзора присоединяемых устройств Заявителя</t>
  </si>
  <si>
    <t xml:space="preserve">С2**i Стандаризированная тарифная ставка на покрытие расходов на строительство воздушных линий электропередачи в расчете на 1 км линии </t>
  </si>
  <si>
    <t>До 15 кВт, включительно</t>
  </si>
  <si>
    <t xml:space="preserve">С3i** Стандартизированная тарифная ставка на покрытие расходов  на строительство кабельных линий электропередачи в расчете на 1 км линии </t>
  </si>
  <si>
    <t>С4** Стандаризированная тарифная ставка на покрытие расходов  на строительство подстанций</t>
  </si>
  <si>
    <t>Строительство подстанций с номинальной мощностью трансформаторов до 25 кВА</t>
  </si>
  <si>
    <t>Строительство подстанций с номинальной мощностью трансформаторов свыше 25 кВА до 40 кВА включительно</t>
  </si>
  <si>
    <t xml:space="preserve">Строительство подстанций с номинальной мощностью трансформаторов 63 кВА </t>
  </si>
  <si>
    <t xml:space="preserve">Строительство подстанций с номинальной мощностью трансформаторов 100 кВА </t>
  </si>
  <si>
    <t xml:space="preserve">Строительство подстанций с номинальной мощностью трансформаторов 160 кВА </t>
  </si>
  <si>
    <t>Строительство подстанций с номинальной мощностью трансформаторов свыше 160 кВА и менее 800 кВА</t>
  </si>
  <si>
    <t>Строительство подстанций с номинальной мощностью трансформаторов от 800 кВА и свыше</t>
  </si>
  <si>
    <t>С1*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хозяйства, в расчете на 1 кВт максимальной мощности</t>
  </si>
  <si>
    <t>Затраты на подготовительные мероприятия итоговой суммой, равные стандартизированной тарифной ставке С1 (С1.1+С1.2+С1.3+С1.4), без учёта ставки, указанной в пункте 5*</t>
  </si>
  <si>
    <t>до 15 кВт включительно</t>
  </si>
  <si>
    <t>до 1 кВ ( до 0,4кВ) и от 1 кВ до 35 кВ включительно</t>
  </si>
  <si>
    <t>свыше 15 кВт  до 150 кВт включительно</t>
  </si>
  <si>
    <t>свыше 150 кВт  до 670 кВт включительно</t>
  </si>
  <si>
    <t>свыше 670 кВт до 2000 кВт включительно</t>
  </si>
  <si>
    <t xml:space="preserve">свыше 2000 кВт до 8900 кВт включительно </t>
  </si>
  <si>
    <t>Затраты на подготовительные мероприятия итоговой суммой, равные стандартизированной тарифной ставке С1, без учета ставки С1.3 (С1.1+С1.2+С1.4)</t>
  </si>
  <si>
    <t>руб/ кВт</t>
  </si>
  <si>
    <t xml:space="preserve">1. Подготовка и выдача сетевой организацией технических условий заявителю (ТУ) (ставка С1.1) </t>
  </si>
  <si>
    <t>2. Разработка проектной документации по строительству "последней мили"</t>
  </si>
  <si>
    <t xml:space="preserve">3. Выполнение мероприятий, связанных со строительством "последней мили"                      </t>
  </si>
  <si>
    <t xml:space="preserve">3.3 Строительство пунктов секционирования                      </t>
  </si>
  <si>
    <t xml:space="preserve">3.4 Строительство комплектных трансформаторных подстанций  (КТП), распределительных трансформаторных подстанций (РТП) (ставка С4)                      </t>
  </si>
  <si>
    <t>4.Проверка сетевой организацией выполнения заявителем ТУ (ставка С1.2)</t>
  </si>
  <si>
    <t>6. Осуществление сетевой организацией фактического присоединения объекта заявителя к электрическим сетям и включение коммутационного аппарата в положение "включено" (ставка С1.4)</t>
  </si>
  <si>
    <t>Стандартизированные тарифные ставки С1 итоговой суммой:</t>
  </si>
  <si>
    <t>Стандартизированные тарифные ставки С1 итоговой суммой, без учета ставки С1.3**</t>
  </si>
  <si>
    <t>С1.1 Подготовка и выдача сетевой организацией технических условий заявителю (ТУ)</t>
  </si>
  <si>
    <t>С1.2 Проверка сетевой организацией выполнения заявителем технических условий</t>
  </si>
  <si>
    <t>С1.4 Осуществление сетевой организацией фактического присоединения объекта заявителя к электрическим сетям и включение коммутационного аппарата в положение "включено"</t>
  </si>
  <si>
    <t>в одноцепном исполнении</t>
  </si>
  <si>
    <t>в двухцепном исполнении</t>
  </si>
  <si>
    <t>от 1 до 35 кВ     включительно</t>
  </si>
  <si>
    <t>С3п Стандартизированная тарифная ставка на покрытие расходов сетевой организации на устройство перехода кабельной линии под автомобильной дорогой, железнодорожными путями в расчете на 100 м линии (руб./100 м)</t>
  </si>
  <si>
    <t>руб./ 100 м</t>
  </si>
  <si>
    <t>свыше 670 кВт  до 2000 кВт включительно</t>
  </si>
  <si>
    <t>свыше 2000 кВт  до 8900 кВт</t>
  </si>
  <si>
    <t>Трансформаторные подстанции</t>
  </si>
  <si>
    <t>Трансформаторные подстанции тупикового типа</t>
  </si>
  <si>
    <t>КТП киоскового или столбового типа</t>
  </si>
  <si>
    <t>Трансформаторные подстанции проходного типа</t>
  </si>
  <si>
    <t>Двухтрансформаторные подстанции</t>
  </si>
  <si>
    <t>КТП блочного типа в бетонной оболочке</t>
  </si>
  <si>
    <t xml:space="preserve">Однотрансформаторные подстанции </t>
  </si>
  <si>
    <t xml:space="preserve">Двухтрансформаторные подстанции </t>
  </si>
  <si>
    <t>Пункты секционирования</t>
  </si>
  <si>
    <t>реклоузеры</t>
  </si>
  <si>
    <t>до 670 кВт</t>
  </si>
  <si>
    <t>от 670 до 8900 кВт</t>
  </si>
  <si>
    <t>распределительные пункты</t>
  </si>
  <si>
    <t>3.2 Строительство кабельных линий</t>
  </si>
  <si>
    <t>3.1 Строительство воздушных линий</t>
  </si>
  <si>
    <t>1. Ставки ПТП по льготным категориям потребителей</t>
  </si>
  <si>
    <t>максимальная мощность до 15 кВт</t>
  </si>
  <si>
    <t>максимальная мощность от 15 до 150 кВт</t>
  </si>
  <si>
    <t>максимальная мощность от 150 до 670 кВт</t>
  </si>
  <si>
    <t>максимальная мощность свыше 670 кВт</t>
  </si>
  <si>
    <t>СМР</t>
  </si>
  <si>
    <t>Оборудование</t>
  </si>
  <si>
    <t>Прочие</t>
  </si>
  <si>
    <t>РП 10 кВ (на 12 ячеек)</t>
  </si>
  <si>
    <t>КТП 10/0,4 кВ однотрансформаторная (присоединяемая мощность менее 1 000 кВт)</t>
  </si>
  <si>
    <t>КТП 10/0,4 кВ 1 000 кВА</t>
  </si>
  <si>
    <t>КТП 10/0,4 кВ 2*250 кВА</t>
  </si>
  <si>
    <t>КТП 10/0,4 кВ 2*400 кВА</t>
  </si>
  <si>
    <t>КТП 10/0,4 кВ 2*630 кВА</t>
  </si>
  <si>
    <t>КТП 10/0,4 кВ 1600 кВА</t>
  </si>
  <si>
    <t>2БКТП 10/0,4 кВ 2х250 кВА</t>
  </si>
  <si>
    <t>2БКТП 10/0,4 кВ 2х630 кВА</t>
  </si>
  <si>
    <t>2БКТП 10/0,4 кВ 2х1000 кВА</t>
  </si>
  <si>
    <t>2БКТП 10/0,4 кВ 2х2500 кВА</t>
  </si>
  <si>
    <t>РТП 10/0,4 кВ 2х1000 кВА</t>
  </si>
  <si>
    <t>ВЛ-10 кВ с проводом СИП 3 1х70</t>
  </si>
  <si>
    <t>ВЛ-10 кВ с проводом СИП 3 1х50</t>
  </si>
  <si>
    <t>ВЛ-10 кВ с проводом СИП 3 1х95</t>
  </si>
  <si>
    <t>ВЛ-10 кВ двухцепная с проводом СИП 3 1х70</t>
  </si>
  <si>
    <t>ВЛ-10 кВ двухцепная с проводом СИП 3 1х50</t>
  </si>
  <si>
    <t>ВЛ-10 кВ двухцепная с проводом СИП 3 1х95</t>
  </si>
  <si>
    <t>линейная ячейка 10 кВ (максимальная присоединяемая мощность до 150 кВт)</t>
  </si>
  <si>
    <t>линейная ячейка 10 кВ (максимальная присоединяемая мощность от 150 до 670 кВт)</t>
  </si>
  <si>
    <t>линейная ячейка 10 кВ (максимальная присоединяемая мощность свыше 670 кВт)</t>
  </si>
  <si>
    <t>реклоузер (максимальная присоединяемая мощность до 150 кВт)</t>
  </si>
  <si>
    <t>реклоузер (максимальная присоединяемая мощность от 150 до 670 кВт)</t>
  </si>
  <si>
    <t>реклоузер (максимальная присоединяемая мощность свыше 670 кВт)</t>
  </si>
  <si>
    <t>Примечание от РЭК: Указанные ставки С2, С3, С4 за единицу максимальной мощности приведены к ценам 3 квартала 2014 года в соответствии с разъяснениями ФСТ России от 03.04.2014 г. с использованием индексов изменения сметной стоимости для Тверской области, определяемых федеральным органом исполнительной власти в рамках реализации полномочий в области сметного нормирования и ценообразования в сфере градостроительной деятельности, без учёта на добавленную стоимость (НДС), и в течение года не пересматриваются.</t>
  </si>
  <si>
    <t>Примечание от РЭК: Указанные стандартизированные ставки С2, С3, С4 приведены в базовых ценах 2001 года без учёта на добавленную стоимость (НДС).</t>
  </si>
  <si>
    <t>С1.1 - Подготовка и выдача сетевой организацией технических условий Заявителю (ТУ)</t>
  </si>
  <si>
    <t>С 1.2 - Проверка сетевой организацией выполнения Заявителем ТУ</t>
  </si>
  <si>
    <t xml:space="preserve">С. 1.3 - Участие сетевой организации  в осмотре должностным лицом органа федерального государственного энергетического надзора  присоединяемых Устройств Заявителя </t>
  </si>
  <si>
    <t>С 1.4 - Фактические действия по присоединению и обеспечению работы Устройств в электрической сети</t>
  </si>
  <si>
    <t>Итого</t>
  </si>
  <si>
    <t>С 2 -строительство воздушных линий</t>
  </si>
  <si>
    <t>С 3 -строительство кабельных линий</t>
  </si>
  <si>
    <t>С 4 -строительство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</si>
  <si>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от 15 кВт до 150 кВт включительно</t>
  </si>
  <si>
    <t>от 150 кВт до 670 кВт включительно</t>
  </si>
  <si>
    <t>от 670 кВт до 5000 кВт включительно</t>
  </si>
  <si>
    <t>от 5000 кВт до 8900 кВт</t>
  </si>
  <si>
    <t>с 01.01.2015 г. по 30.09.2015 г.</t>
  </si>
  <si>
    <t>с 01.10.2015 г. по 31.12.2015 г.</t>
  </si>
  <si>
    <t>строительство кабельных линий силовым кабелем с бумажной (бумажно-пропитанной) изоляцией (с учётом проведения работ методом ГНБ)</t>
  </si>
  <si>
    <t>строительство комплектных трансформаторных подстанций (КТП), распределительных трансформаторных подстанций (РТП), РП, ПС</t>
  </si>
  <si>
    <t>С2i Стандаризированная тарифная ставка на покрытие расходов на строительство воздушных линий электропередачи в расчете на 1 км линии**</t>
  </si>
  <si>
    <t>С3i Стандартизированная тарифная ставка на покрытие расходов  на строительство кабельных линий электропередачи в расчете на 1 км линии**</t>
  </si>
  <si>
    <t>строительство КЛ силовым кабелем с бумажной (бумажно-пропитанной) изоляцией ( с учётом проведения работ методом ГНБ)</t>
  </si>
  <si>
    <t>С4 Стандаризированная тарифная ставка на покрытие расходов  на строительство подстанций**</t>
  </si>
  <si>
    <t>строительство КЛ силовым кабелем АПвПУ 4х185 (4 кабеля 1х185) или АПвПУ 4х240 (4 кабеля 1х240) ( с учётом проведения работ методом ГНБ)</t>
  </si>
  <si>
    <t>руб./подкл.</t>
  </si>
  <si>
    <t>до 150 кВт включительно с 1.01.2015 до 30.09.2015</t>
  </si>
  <si>
    <t>до 150 кВт включительно с 1.10.2015 до 31.12.2015</t>
  </si>
  <si>
    <t xml:space="preserve">свыше 150 кВт </t>
  </si>
  <si>
    <t>С 1.1. Подготовка и выдача сетевой организацией технических условий заявителю</t>
  </si>
  <si>
    <t>С 1.2. Проверка сетевой организацией выполнения заявителем ТУ</t>
  </si>
  <si>
    <t>С 1.3. Участие в осмотре присоединяемых устройств заявителя должностным лицом Ростехнадзора при участии сетевой организации</t>
  </si>
  <si>
    <t>С 1.4. Осуществление сетевой организацией фактического присоединения объектов заявителя к электрическим сетям</t>
  </si>
  <si>
    <t>Ставки ПТП за единицу максимальной мощности
Период действия: с 01.01.2015 г. по 30.09.2015 г.</t>
  </si>
  <si>
    <t>до 1 кВ</t>
  </si>
  <si>
    <t>до 150 кВт</t>
  </si>
  <si>
    <t>от 150 до 670 кВт</t>
  </si>
  <si>
    <t>строительство однотрансформаторных подстанций</t>
  </si>
  <si>
    <t>до 15 кВт</t>
  </si>
  <si>
    <t>от 15 до 150кВт</t>
  </si>
  <si>
    <t>строительство двухтрансформаторных подстанций</t>
  </si>
  <si>
    <t>прокладка кабеля методом горизонтального направленного бурения</t>
  </si>
  <si>
    <t>свыше 1 кВ до 35 кВ</t>
  </si>
  <si>
    <t>Стандартизированные тарифные ставки платы за технологическое присоединение
Период действия: с 01.01.2015 г. по 30.09.2015 г.</t>
  </si>
  <si>
    <t>до 150 кВт, в т.ч.</t>
  </si>
  <si>
    <t>строительство</t>
  </si>
  <si>
    <t>проектирование</t>
  </si>
  <si>
    <t>свыше 150 кВт, в т.ч.</t>
  </si>
  <si>
    <t>до 15 кВт, в т.ч.</t>
  </si>
  <si>
    <t>от 15 до 150 кВт, в т.ч.</t>
  </si>
  <si>
    <t>С3i Стандартизированная тарифная ставка на покрытие расходов  на прокладку кабеля горизонтально направленного бурения  в расчете на 1 км линии</t>
  </si>
  <si>
    <t>С4 Стандаризированная тарифная ставка на покрытие расходов  на строительство однотрансформаторных подстанций</t>
  </si>
  <si>
    <t>С4 Стандаризированная тарифная ставка на покрытие расходов  на строительство двухтрансформаторных подстанций</t>
  </si>
  <si>
    <t>Ставки ПТП за единицу максимальной мощности
Период действия: с 01.10.2015 г. по 31.12.2015 г.</t>
  </si>
  <si>
    <t>С2**i Стандаризированная тарифная ставка на покрытие расходов на строительство воздушных линий электропередачи в расчете на 1 км линии, в т.ч.</t>
  </si>
  <si>
    <t>С3**i Стандартизированная тарифная ставка на покрытие расходов  на строительство кабельных линий электропередачи в расчете на 1 км линии, в т.ч.</t>
  </si>
  <si>
    <t>С4 **Стандаризированная тарифная ставка на покрытие расходов  на строительство подстанций, в т.ч.</t>
  </si>
  <si>
    <t>С1*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хозяйства, в расчете на 1 кВт максимальной мощности, в т.ч.</t>
  </si>
  <si>
    <t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хозяйства, в расчете на 1 кВт максимальной мощности, в т.ч.</t>
  </si>
  <si>
    <t>С2i Стандаризированная тарифная ставка на покрытие расходов на строительство воздушных линий электропередачи в расчете на 1 км линии**, в т.ч.</t>
  </si>
  <si>
    <t>С3i Стандартизированная тарифная ставка на покрытие расходов  на строительство кабельных линий электропередачи в расчете на 1 км линии**, в т.ч.</t>
  </si>
  <si>
    <t>Трансформаторные подстанции:</t>
  </si>
  <si>
    <r>
      <t>С</t>
    </r>
    <r>
      <rPr>
        <vertAlign val="sub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Стандаризированная тарифная ставка на покрытие расходов  на строительство подстанций</t>
    </r>
  </si>
  <si>
    <r>
      <t>С</t>
    </r>
    <r>
      <rPr>
        <vertAlign val="sub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Ставка за единицу максимальной мощности на покрытие расходов на технологиическое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расходов по разработке проектной документации и выполнения миероприятий, связанных со стороительством "последней мили"</t>
    </r>
  </si>
  <si>
    <r>
      <t>С</t>
    </r>
    <r>
      <rPr>
        <vertAlign val="sub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Стандартизированная тарифная ставка за единицу максимальной мощности на покрытие расходов на технологиическое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расходов по разработке проектной документации и выполнения миероприятий, связанных со стороительством "последней мили", в т.ч.:</t>
    </r>
  </si>
  <si>
    <r>
      <t>С</t>
    </r>
    <r>
      <rPr>
        <vertAlign val="sub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Стандаризированная тарифная ставка на покрытие расходов на строительство воздушных линий электропередачи в расчете на 1 км линии</t>
    </r>
  </si>
  <si>
    <r>
      <t>С</t>
    </r>
    <r>
      <rPr>
        <vertAlign val="sub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Ставка платы на покрытие расходов на технологиическое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расходов по разработке проектной документации и выполнения миероприятий, связанных со строительством "последней мили", с применением временной схемы энергоснабжения к распредсетям.  </t>
    </r>
  </si>
  <si>
    <t>29.11.2013г. Постановление № 49/6,  "Липецкая газета", № 234</t>
  </si>
  <si>
    <t>до 20</t>
  </si>
  <si>
    <t>Участие в осмотре должностным лицом Ростехнадзора присоединяемых Устройств Заявителя **</t>
  </si>
  <si>
    <t>ВЛ-0,4 кВ с проводом СИП 2А 3х70+1х54,6+1х16, в т.ч.:</t>
  </si>
  <si>
    <t>ВЛ-0,4 кВ с проводом СИП 2А 3х50+1х54,6+1х16, в т.ч.:</t>
  </si>
  <si>
    <t>ВЛ-0,4 кВ с проводом СИП 2А 3х95+1х70+1х16, в т.ч.:</t>
  </si>
  <si>
    <t>ВЛ-0,4 кВ двухцепная с проводом СИП 2А 3х70+1х54,6+1х16, в т.ч.:</t>
  </si>
  <si>
    <t>ВЛ-0,4 кВ двухцепная с проводом СИП 2А 3х50+1х54,6+1х16, в т.ч.:</t>
  </si>
  <si>
    <t>ВЛ-0,4 кВ двухцепная с проводом СИП 2А 3х95+1х70+1х16, в т.ч.:</t>
  </si>
  <si>
    <t>строительство кабельных линий, в т.ч.:</t>
  </si>
  <si>
    <t>РП 10 кВ (на 12 ячеек), в т.ч.:</t>
  </si>
  <si>
    <t>КТП 10/0,4 кВ однотрансформаторная (присоединяемая мощность менее 1 000 кВт), в т.ч.:</t>
  </si>
  <si>
    <t>КТП 10/0,4 кВ 1 000 кВА, в т.ч.:</t>
  </si>
  <si>
    <t>КТП 10/0,4 кВ 2*250 кВА, в т.ч.:</t>
  </si>
  <si>
    <t>КТП 10/0,4 кВ 2*400 кВА, в т.ч.:</t>
  </si>
  <si>
    <t>КТП 10/0,4 кВ 2*630 кВА, в т.ч.:</t>
  </si>
  <si>
    <t>КТП 10/0,4 кВ 1600 кВА, в т.ч.:</t>
  </si>
  <si>
    <t>2БКТП 10/0,4 кВ 2х250 кВА, в т.ч.:</t>
  </si>
  <si>
    <t>2БКТП 10/0,4 кВ 2х630 кВА, в т.ч.:</t>
  </si>
  <si>
    <t>2БКТП 10/0,4 кВ 2х1000 кВА, в т.ч.:</t>
  </si>
  <si>
    <t>2БКТП 10/0,4 кВ 2х2500 кВА, в т.ч.:</t>
  </si>
  <si>
    <t>РТП 10/0,4 кВ 2х1000 кВА, в т.ч.:</t>
  </si>
  <si>
    <t>ВЛ-10 кВ с проводом СИП 3 1х70, в т.ч.:</t>
  </si>
  <si>
    <t>ВЛ-10 кВ с проводом СИП 3 1х50, в т.ч.:</t>
  </si>
  <si>
    <t>ВЛ-10 кВ с проводом СИП 3 1х95, в т.ч.:</t>
  </si>
  <si>
    <t>ВЛ-10 кВ двухцепная с проводом СИП 3 1х70, в т.ч.:</t>
  </si>
  <si>
    <t>ВЛ-10 кВ двухцепная с проводом СИП 3 1х50, в т.ч.:</t>
  </si>
  <si>
    <t>ВЛ-10 кВ двухцепная с проводом СИП 3 1х95, в т.ч.:</t>
  </si>
  <si>
    <t>линейная ячейка 10 кВ (максимальная присоединяемая мощность до 150 кВт), в т.ч.:</t>
  </si>
  <si>
    <t>линейная ячейка 10 кВ (максимальная присоединяемая мощность от 150 до 670 кВт), в т.ч.:</t>
  </si>
  <si>
    <t>линейная ячейка 10 кВ (максимальная присоединяемая мощность свыше 670 кВт), в т.ч.:</t>
  </si>
  <si>
    <t>реклоузер (максимальная присоединяемая мощность до 150 кВт), в т.ч.:</t>
  </si>
  <si>
    <t>реклоузер (максимальная присоединяемая мощность от 150 до 670 кВт), в т.ч.:</t>
  </si>
  <si>
    <t>реклоузер (максимальная присоединяемая мощность свыше 670 кВт), в т.ч.:</t>
  </si>
  <si>
    <r>
      <t>С</t>
    </r>
    <r>
      <rPr>
        <vertAlign val="sub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Стандартизированная тарифная ставка на покрытие расходов  на строительство кабельных линий электропередачи в расчете на 1 км линии, в т.ч.:</t>
    </r>
  </si>
  <si>
    <t>Ставки для расчёта платы за технологическое присоединение с применением временной схемы электроснабжения</t>
  </si>
  <si>
    <r>
      <t>С</t>
    </r>
    <r>
      <rPr>
        <vertAlign val="sub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Стандартизированная тарифная ставка на покрытие расходов  на строительство кабельных линий электропередачи в расчете на 1 км линии, в т.ч.</t>
    </r>
  </si>
  <si>
    <t>до 150 кВт (с 01.01.2015 до 30.09.2015 года)</t>
  </si>
  <si>
    <t>до 150 кВт (с 01.10.2015 до 31.12.2015 года)</t>
  </si>
  <si>
    <t>Итого:</t>
  </si>
  <si>
    <t>С1.1-Подготовка и выдача сетевой организацией технических условий Заявителю (ТУ)</t>
  </si>
  <si>
    <t>С 1.2-Подготовка и выдача сетевой организацией технических условий Заявителю (ТУ)</t>
  </si>
  <si>
    <t xml:space="preserve">С1.3-Участие в осмотре должностным лицом Ростехнадзора присоединяемых Устройств Заявителя </t>
  </si>
  <si>
    <t>С1.4-Фактические действия по присоединению и обеспечению работы Устройств в электрической сети</t>
  </si>
  <si>
    <t xml:space="preserve">С1-Ставка за единицу максимальной мощности на покрытие расходов на организационные мероприятия (для постоянной и времнной схем электроснабжения </t>
  </si>
  <si>
    <t>С1-Стандартизированная ставка  на покрытие расходов на организационные мероприятия (для постоянной и временной схем электроснабжения)</t>
  </si>
  <si>
    <t>С1 Стандартизированная тарифная ставка платы на технологическое присоединение энергопринимающих устройств потребителей, указанных в пунктах 12,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принадлежащих сетевым организациям и иным лицам, утвержденных постановлением Правительства РФ от 27 декабря 2004 года № 861, не включающих в себя строительство объектов электросетевого хозяйства, в расчете на 1 кВт максимальной мощности для постоянной и временной схем электроснабжения</t>
  </si>
  <si>
    <t>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хозяйства, в расчете на 1 кВт максимальной мощности по временной схеме электроснабжения</t>
  </si>
  <si>
    <t>29.12.2014 № 450-нп,                                  газета "Тверская жизнь" № 239 (28.011) от 30.12.2014 г. Специальное приложение № 52</t>
  </si>
  <si>
    <t>23.12.2014 г. №222-э газета "Тамбовская жизнь" (спецвыпуск от 26.12.2014 №98(1545))</t>
  </si>
  <si>
    <t>12.12.2014г. № 53/1 ,  Липецкая газета №243/24871 от 19.12.2014г.</t>
  </si>
  <si>
    <t>12.12.2014г.  № 53/2,  Липецкая газета №243/24871 от 19.12.2014г.</t>
  </si>
  <si>
    <t>09.12.2014г. №112 , газета "Курск" №51 от 17.12.2014г.</t>
  </si>
  <si>
    <t>18.12.2014 г. № 54/48-пэ , № 54/27-пэ , газета "Официальная Брянщина" №34(208) от 19.12.2014 г.</t>
  </si>
  <si>
    <t xml:space="preserve">                                                                               29.12. 2014 года, 
№ 30/16,
(13.01.2015 г. kgrct.ru, 
по сост. на 16.01.2015 г. в печатном издании не опубликовано)</t>
  </si>
  <si>
    <t xml:space="preserve">63 кВА (1 трансформаторная) </t>
  </si>
  <si>
    <t xml:space="preserve">63 кВА (2 трансформаторная) </t>
  </si>
  <si>
    <t>Постановление ДГРЦиТ Костромской области от 23.12.2014 №14/496
Публикация - СП-нормативные документы от 26.12.2014 №52(519)
(в ред. Постановления ДГРЦиТ Костромской области от 23.06.2015 №15/101 - официальное опубликование 26.06.2015 на официальном сайте Администрации Костромской области http://pravo.adm44.ru)</t>
  </si>
  <si>
    <t>филиал ПАО "МРСК Центра" - "Белгородэнерго"</t>
  </si>
  <si>
    <t>Филиал ПАО "МРСК Центра"-"Брянскэнерго"</t>
  </si>
  <si>
    <t>филиал ПАО "МРСК Центра"-"Воронежэнерго"</t>
  </si>
  <si>
    <t xml:space="preserve">филиал ПАО "МРСК Центра"-"Костромаэнерго"   </t>
  </si>
  <si>
    <t>Филиал ПАО "МРСК Центра"-"Курскэнерго"</t>
  </si>
  <si>
    <t>Филиал ПАО "МРСК Центра"-"Липецкэнерго"</t>
  </si>
  <si>
    <t xml:space="preserve">Филиал ПАО "МРСК Центра"-"Орелэнерго" </t>
  </si>
  <si>
    <t>филиал ПАО "МРСК Центра" - "Смоленскэнерго"</t>
  </si>
  <si>
    <t>Филиал ПАО "МРСК Центра"-"Тамбовэнерго"</t>
  </si>
  <si>
    <t>Филиал ПАО "МРСК Центра" - "Тверьэнерго"</t>
  </si>
  <si>
    <t>Филиал ПАО "МРСК Центра"-"Ярэнерго"</t>
  </si>
  <si>
    <t>c 01.10.2015 г.</t>
  </si>
  <si>
    <t>c 01.01.2015 г.</t>
  </si>
  <si>
    <t>29.12.2014 г. № 2419-т
(в ред. № 1207-т от 03.08.2015,
в ред. 1288-т от 17.08.2015);
30.12.2014 г. (11.08.2015, 20.08.2015),
Портал Орловской области</t>
  </si>
  <si>
    <t>0,4
6-10</t>
  </si>
  <si>
    <t>6 - 10</t>
  </si>
  <si>
    <t>Стандартизированные тарифные ставки платы за технологическое присоединение
Период действия: с 01.10.2015 г. по 31.12.2015 г.</t>
  </si>
  <si>
    <t>от 15 до 150 кВт включительно (2БКТП 100/10/0,4 кВ)</t>
  </si>
  <si>
    <t>Ставки ПТП за единицу максимальной мощности ЭПУ максимальной мощность не более 150 кВт юридических и физических лиц 
с 01.10.2015 по 31.12.2015</t>
  </si>
  <si>
    <t>Ставки ПТП за единицу максимальной мощности до 150 кВт</t>
  </si>
  <si>
    <t>Стандартизированные тарифные ставки платы за технологическое присоединение ЭПУ максимальной мощность не более 150 кВт юридических и физических лиц 
с 01.10.2015 по 31.12.2015</t>
  </si>
  <si>
    <t>Стандартизированные тарифные ставки ЭПУ максимальной мощностью до 150 кВт</t>
  </si>
  <si>
    <t>0,4</t>
  </si>
  <si>
    <t xml:space="preserve">26.12.2014г. №59/16 (в ред.№ 1/1 от 15.01.2015, в ред. № 38/7 от 31.08.2015), сайт http://pravo.govvrn.ru. </t>
  </si>
  <si>
    <t>Приказ ДЭиРТ от 18.12.2014 № 317-э/тп, Документ- регион от 23.12.2014 № 109-а (в ред. приказа от 20.08.2015 № 122-ви)</t>
  </si>
  <si>
    <t>Для заявителей с максимальной присоединяемой мощностью энергопринимающих устройств мощностью не превышающей 15 кВт включительно (с учетом ранее присоединенной в данной точке присоединения мощности), оплачивает работы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местности:</t>
  </si>
  <si>
    <t>- для юридических лиц, руб./присоединение (по каждому источнику электроснабжения), без НДС</t>
  </si>
  <si>
    <t>- для физических лиц, руб./присоединение (по каждому источнику электроснабжения), с НДС</t>
  </si>
  <si>
    <t>Технологическое присоединение юридически лиц – некоммерческих организаций для поставки э/э гражданам – членам этой организации, рассчитывающимся по общему счетчику на вводе, при условии присоединения каждым членом организации не более 15 кВт</t>
  </si>
  <si>
    <t>550*кол-во членов</t>
  </si>
  <si>
    <t>Ставки ПТП за единицу максимальной мощности**</t>
  </si>
  <si>
    <t>до 15 кВт включительно (с 01.01.2015 по 30.09.2015)</t>
  </si>
  <si>
    <t xml:space="preserve">до 1 кВ ( 0,4 кВ) </t>
  </si>
  <si>
    <t>до 15 кВт включительно (с 01.10.2015 по 31.12.2015)</t>
  </si>
  <si>
    <t>свыше 15 кВт  до 150 кВт включительно (с 01.01.2015 по 30.09.2015)</t>
  </si>
  <si>
    <t>свыше 15 кВт  до 150 кВт включительно (с 01.10.2015 по 31.12.2015)</t>
  </si>
  <si>
    <t xml:space="preserve">от 1 кВ до 35 кВ </t>
  </si>
  <si>
    <t xml:space="preserve">до 1 кВ (0,4 кВ) </t>
  </si>
  <si>
    <t xml:space="preserve">от1 кВ до 35 кВ </t>
  </si>
  <si>
    <t xml:space="preserve">3.5 Строительство центров питания, подстанций классом напряжения 35 кВ и выше                      </t>
  </si>
  <si>
    <t xml:space="preserve"> 35 кВ и выше</t>
  </si>
  <si>
    <t xml:space="preserve">5.Участие в осмотре (обследовании) должностным лицом органа Федерального энергетического надзора присоединяемых устройств (ставка С1.3) </t>
  </si>
  <si>
    <t>**Для двухцепных воздушных и кабельных линий, двухтрансформаторных подстанций, строящихся в целях обеспечения второй (или) первой категории надежности электроснабжения заявителей, к установленной ставке применяется коэффициент 1,4</t>
  </si>
  <si>
    <t>С1.3 Участие в осмотре (обследовании) должностным лицом органа Федерального энергетического надзора присоединяемых устройств</t>
  </si>
  <si>
    <t>до1 кВ включительно (до 0,4 кВ)</t>
  </si>
  <si>
    <t>в двухцепном исполнении***</t>
  </si>
  <si>
    <t>*** При прокладке более двух кабельных  линий применять коэффициент 1,34 на каждый последующий</t>
  </si>
  <si>
    <t>до 1 кВ включительно (до 0,4 кВ)</t>
  </si>
  <si>
    <t>С4 Стандаризированная тарифная ставка на покрытие расходов  на строительство подстанций****</t>
  </si>
  <si>
    <t>номинальной мощностью 25 кВА (с 01.01.2015 по 30.09.2015)</t>
  </si>
  <si>
    <t>номинальной мощностью 25 кВА (с 01.10.2015 по 31.12.2015)</t>
  </si>
  <si>
    <t>номинальной мощностью 40 кВА (с 01.01.2015 по 30.09.2015)</t>
  </si>
  <si>
    <t>номинальной мощностью 40 кВА (с 01.10.2015 по 31.12.2015)</t>
  </si>
  <si>
    <t>номинальной мощностью 63 кВА (с 01.01.2015 по 30.09.2015)</t>
  </si>
  <si>
    <t>номинальной мощностью 63 кВА (с 01.10.2015 по 31.12.2015)</t>
  </si>
  <si>
    <t>номинальной мощностью 100 кВА (с 01.01.2015 по 30.09.2015)</t>
  </si>
  <si>
    <t>номинальной мощностью 100 кВА (с 01.10.2015 по 31.12.2015)</t>
  </si>
  <si>
    <t>номинальной мощностью  160 кВА (с 01.01.2015 по 30.09.2015)</t>
  </si>
  <si>
    <t>номинальной мощностью  160 кВА (с 01.10.2015 по 31.12.2015)</t>
  </si>
  <si>
    <t>номинальной мощностью 250 кВА (с 01.01.2015 по 30.09.2015)</t>
  </si>
  <si>
    <t>номинальной мощностью 250 кВА (с 01.10.2015 по 31.12.2015)</t>
  </si>
  <si>
    <t>номинальной мощностью 400 кВА (с 01.01.2015 по 30.09.2015)</t>
  </si>
  <si>
    <t>номинальной мощностью 400 кВА (с 01.10.2015 по 31.12.2015)</t>
  </si>
  <si>
    <t>номинальной мощностью 630 кВА (с 01.01.2015 по 30.09.2015)</t>
  </si>
  <si>
    <t>номинальной мощностью 630 кВА (с 01.10.2015 по 31.12.2015)</t>
  </si>
  <si>
    <t>номинальной мощностью 1000 кВА (с 01.01.2015 по 30.09.2015)</t>
  </si>
  <si>
    <t>номинальной мощностью 1000 кВА (с 01.10.2015 по 31.12.2015)</t>
  </si>
  <si>
    <t>номинальной мощностью  63 кВА (с 01.01.2015 по 30.09.2015)</t>
  </si>
  <si>
    <t>номинальной мощностью  63 кВА (с 01.10.2015 по 31.12.2015)</t>
  </si>
  <si>
    <t>до 670 кВт (с 01.01.2015 по 30.09.2015)</t>
  </si>
  <si>
    <t>до 670 кВт (с 01.10.2015 по 31.12.2015)</t>
  </si>
  <si>
    <t>****ставки с 01.10.2015 по 31.12.2015 применяются в отношении заявителей в целях технологического присоединения энергопринимающих устройств максимальной мощностью не более 150 кВт</t>
  </si>
  <si>
    <t xml:space="preserve">№ 451-нп от 29.12.2014,  
в ред. № 136-нп от 18.09.2015
газета "Тверская жизнь" № 239 (28.011) / 
132 (28.144)  от 30.12.2014 /19.09.2015 
Специальное приложение № 52 / 42
</t>
  </si>
  <si>
    <t>Ставки за единицу максимальной мощности для расчёта платы за технологическое присоединение c 01.01.2015</t>
  </si>
  <si>
    <t>0,4 кВ</t>
  </si>
  <si>
    <t>РТП 10  кВ (на 12 ячеек), в т.ч.:</t>
  </si>
  <si>
    <t>10 кВ</t>
  </si>
  <si>
    <t>Ставки на единицу максимальной мощности для расчёта платы за технологическое присоединение c 01.10.2015</t>
  </si>
  <si>
    <t>до 150 кВт включительно</t>
  </si>
  <si>
    <t>линейная ячейка 10 кВ, в т.ч.:</t>
  </si>
  <si>
    <t xml:space="preserve">свыше 670 кВт </t>
  </si>
  <si>
    <t>реклоузер, в т.ч.:</t>
  </si>
  <si>
    <t>№ 451-нп от 29.12.2014,  
в ред. № 136-нп от 18.09.2015
газета "Тверская жизнь" № 239 (28.011) / 
132 (28.144)  от 30.12.2014 /19.09.2015 
Специальное приложение № 52 / 42</t>
  </si>
  <si>
    <t>Стандартизированные тарифные ставки платы за технологическое присоединение c 01.01.2015</t>
  </si>
  <si>
    <t>Стандартизированные тарифные ставки платы за технологическое присоединение c 01.10.2015</t>
  </si>
  <si>
    <t>0,4-10 кВ</t>
  </si>
  <si>
    <t>С4i Стандаризированная тарифная ставка на покрытие расходов  на строительство однотрансформаторных подстанций 110 кВ (с трансформатором 6,3 МВА)</t>
  </si>
  <si>
    <t>110 кВ</t>
  </si>
  <si>
    <r>
      <t xml:space="preserve">29.10.2013 г. №336. Газета "Рабочий путь" от 07.11.2013 г. за №244.
</t>
    </r>
    <r>
      <rPr>
        <sz val="11"/>
        <rFont val="Times New Roman"/>
        <family val="1"/>
        <charset val="204"/>
      </rPr>
      <t xml:space="preserve">30.12.2014 г. №480
(в ред. №157 от 24.07.2015, в ред. №161 от 07.08.2015, в ред. №351 от 09.11.2015). </t>
    </r>
    <r>
      <rPr>
        <sz val="11"/>
        <color theme="1"/>
        <rFont val="Times New Roman"/>
        <family val="1"/>
        <charset val="204"/>
      </rPr>
      <t>"Вестник Смоленской областной Думы и Администрации Смоленской области" от 30.12.2014 г. за №12, Часть V, Книга 3, 2014;
"Смоленская газета" №27(1123) от 29.07.2015 / №29 (1125) от 14.08.2015 / от 18.11.2015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</si>
</sst>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.00_ ;\-#,##0.00\ "/>
  </numFmts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Arial Cyr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283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vertical="center"/>
    </xf>
    <xf numFmtId="2" fontId="4" fillId="0" borderId="1" xfId="4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/>
    <xf numFmtId="0" fontId="13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/>
    <xf numFmtId="0" fontId="4" fillId="0" borderId="1" xfId="2" applyFont="1" applyFill="1" applyBorder="1" applyAlignment="1">
      <alignment horizontal="center"/>
    </xf>
    <xf numFmtId="0" fontId="12" fillId="0" borderId="1" xfId="2" applyFont="1" applyFill="1" applyBorder="1"/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/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right" vertical="center" wrapText="1"/>
    </xf>
    <xf numFmtId="0" fontId="4" fillId="0" borderId="1" xfId="2" applyFont="1" applyFill="1" applyBorder="1" applyAlignment="1">
      <alignment horizontal="right" vertical="center"/>
    </xf>
    <xf numFmtId="0" fontId="13" fillId="0" borderId="1" xfId="2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right" vertical="center" wrapText="1"/>
    </xf>
    <xf numFmtId="0" fontId="13" fillId="0" borderId="1" xfId="2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center" wrapText="1"/>
    </xf>
    <xf numFmtId="43" fontId="4" fillId="3" borderId="1" xfId="1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2" fontId="9" fillId="0" borderId="1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wrapText="1"/>
    </xf>
    <xf numFmtId="0" fontId="10" fillId="2" borderId="1" xfId="0" applyFont="1" applyFill="1" applyBorder="1" applyAlignment="1">
      <alignment vertical="center" wrapText="1"/>
    </xf>
    <xf numFmtId="4" fontId="9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3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2" fontId="4" fillId="0" borderId="0" xfId="0" applyNumberFormat="1" applyFont="1" applyFill="1"/>
    <xf numFmtId="0" fontId="4" fillId="2" borderId="4" xfId="0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center"/>
    </xf>
    <xf numFmtId="4" fontId="9" fillId="0" borderId="4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wrapText="1"/>
    </xf>
    <xf numFmtId="4" fontId="9" fillId="0" borderId="8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right" vertical="center" wrapText="1"/>
    </xf>
    <xf numFmtId="49" fontId="13" fillId="3" borderId="1" xfId="0" applyNumberFormat="1" applyFont="1" applyFill="1" applyBorder="1" applyAlignment="1">
      <alignment vertical="center" wrapText="1"/>
    </xf>
    <xf numFmtId="49" fontId="13" fillId="3" borderId="5" xfId="0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/>
    <xf numFmtId="49" fontId="13" fillId="3" borderId="5" xfId="0" applyNumberFormat="1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right" vertic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/>
    <xf numFmtId="49" fontId="9" fillId="3" borderId="1" xfId="0" applyNumberFormat="1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wrapText="1"/>
    </xf>
    <xf numFmtId="4" fontId="4" fillId="0" borderId="1" xfId="4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4" fontId="14" fillId="3" borderId="8" xfId="0" applyNumberFormat="1" applyFont="1" applyFill="1" applyBorder="1" applyAlignment="1">
      <alignment horizontal="center" vertical="center"/>
    </xf>
    <xf numFmtId="4" fontId="9" fillId="3" borderId="10" xfId="1" applyNumberFormat="1" applyFont="1" applyFill="1" applyBorder="1" applyAlignment="1">
      <alignment horizontal="center" vertical="center" wrapText="1"/>
    </xf>
    <xf numFmtId="4" fontId="9" fillId="3" borderId="8" xfId="1" applyNumberFormat="1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/>
    </xf>
    <xf numFmtId="4" fontId="4" fillId="3" borderId="0" xfId="0" applyNumberFormat="1" applyFont="1" applyFill="1"/>
    <xf numFmtId="4" fontId="14" fillId="3" borderId="9" xfId="0" applyNumberFormat="1" applyFont="1" applyFill="1" applyBorder="1" applyAlignment="1">
      <alignment horizontal="center" vertical="center" wrapText="1"/>
    </xf>
    <xf numFmtId="4" fontId="13" fillId="3" borderId="9" xfId="0" applyNumberFormat="1" applyFont="1" applyFill="1" applyBorder="1" applyAlignment="1">
      <alignment horizontal="center" vertical="center"/>
    </xf>
    <xf numFmtId="4" fontId="13" fillId="3" borderId="9" xfId="0" applyNumberFormat="1" applyFont="1" applyFill="1" applyBorder="1" applyAlignment="1">
      <alignment horizontal="center" wrapText="1"/>
    </xf>
    <xf numFmtId="4" fontId="13" fillId="3" borderId="9" xfId="0" applyNumberFormat="1" applyFont="1" applyFill="1" applyBorder="1" applyAlignment="1">
      <alignment horizontal="center"/>
    </xf>
    <xf numFmtId="4" fontId="14" fillId="3" borderId="9" xfId="0" applyNumberFormat="1" applyFont="1" applyFill="1" applyBorder="1" applyAlignment="1">
      <alignment vertical="center" wrapText="1"/>
    </xf>
    <xf numFmtId="4" fontId="13" fillId="3" borderId="9" xfId="0" applyNumberFormat="1" applyFont="1" applyFill="1" applyBorder="1" applyAlignment="1">
      <alignment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20" fillId="5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4" fontId="4" fillId="0" borderId="1" xfId="4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wrapText="1"/>
    </xf>
    <xf numFmtId="0" fontId="19" fillId="4" borderId="6" xfId="0" applyFont="1" applyFill="1" applyBorder="1" applyAlignment="1">
      <alignment horizontal="center" wrapText="1"/>
    </xf>
    <xf numFmtId="0" fontId="19" fillId="4" borderId="7" xfId="0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0" fontId="23" fillId="5" borderId="5" xfId="0" applyFont="1" applyFill="1" applyBorder="1" applyAlignment="1">
      <alignment horizontal="center" wrapText="1"/>
    </xf>
    <xf numFmtId="0" fontId="23" fillId="5" borderId="6" xfId="0" applyFont="1" applyFill="1" applyBorder="1" applyAlignment="1">
      <alignment horizontal="center" wrapText="1"/>
    </xf>
    <xf numFmtId="0" fontId="23" fillId="5" borderId="7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9" fillId="3" borderId="11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wrapText="1"/>
    </xf>
    <xf numFmtId="0" fontId="20" fillId="3" borderId="7" xfId="0" applyFont="1" applyFill="1" applyBorder="1" applyAlignment="1">
      <alignment horizontal="center" wrapText="1"/>
    </xf>
    <xf numFmtId="0" fontId="27" fillId="3" borderId="5" xfId="0" applyFont="1" applyFill="1" applyBorder="1" applyAlignment="1">
      <alignment horizontal="center" wrapText="1"/>
    </xf>
    <xf numFmtId="0" fontId="27" fillId="3" borderId="7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9" xfId="2"/>
    <cellStyle name="Обычный 9 2" xfId="5"/>
    <cellStyle name="Финансовый" xfId="1" builtinId="3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94"/>
  <sheetViews>
    <sheetView tabSelected="1" view="pageBreakPreview" zoomScale="90" zoomScaleNormal="100" zoomScaleSheetLayoutView="90" workbookViewId="0">
      <pane ySplit="5" topLeftCell="A6" activePane="bottomLeft" state="frozen"/>
      <selection activeCell="B23" sqref="B23"/>
      <selection pane="bottomLeft" activeCell="A7" sqref="A7:H7"/>
    </sheetView>
  </sheetViews>
  <sheetFormatPr defaultRowHeight="15" x14ac:dyDescent="0.25"/>
  <cols>
    <col min="1" max="1" width="22.85546875" style="2" customWidth="1"/>
    <col min="2" max="2" width="60" style="1" customWidth="1"/>
    <col min="3" max="3" width="21.28515625" style="2" customWidth="1"/>
    <col min="4" max="4" width="11.140625" style="2" customWidth="1"/>
    <col min="5" max="6" width="9.28515625" style="2" bestFit="1" customWidth="1"/>
    <col min="7" max="7" width="12" style="2" bestFit="1" customWidth="1"/>
    <col min="8" max="8" width="18.28515625" style="130" customWidth="1"/>
    <col min="9" max="10" width="11" style="2" bestFit="1" customWidth="1"/>
    <col min="11" max="16384" width="9.140625" style="2"/>
  </cols>
  <sheetData>
    <row r="1" spans="1:8" ht="18.75" x14ac:dyDescent="0.3">
      <c r="A1" s="82" t="s">
        <v>0</v>
      </c>
    </row>
    <row r="2" spans="1:8" ht="20.25" customHeight="1" x14ac:dyDescent="0.3">
      <c r="C2" s="3"/>
      <c r="D2" s="3"/>
      <c r="E2" s="3"/>
      <c r="F2" s="3"/>
      <c r="G2" s="3"/>
    </row>
    <row r="3" spans="1:8" ht="18.75" x14ac:dyDescent="0.25">
      <c r="B3" s="4"/>
      <c r="C3" s="5"/>
      <c r="D3" s="5"/>
      <c r="E3" s="5"/>
      <c r="F3" s="5"/>
      <c r="G3" s="170" t="s">
        <v>1</v>
      </c>
      <c r="H3" s="171"/>
    </row>
    <row r="4" spans="1:8" x14ac:dyDescent="0.25">
      <c r="A4" s="178" t="s">
        <v>2</v>
      </c>
      <c r="B4" s="179" t="s">
        <v>3</v>
      </c>
      <c r="C4" s="179"/>
      <c r="D4" s="179" t="s">
        <v>4</v>
      </c>
      <c r="E4" s="179" t="s">
        <v>5</v>
      </c>
      <c r="F4" s="179"/>
      <c r="G4" s="179"/>
      <c r="H4" s="180" t="s">
        <v>88</v>
      </c>
    </row>
    <row r="5" spans="1:8" ht="47.25" customHeight="1" x14ac:dyDescent="0.25">
      <c r="A5" s="178"/>
      <c r="B5" s="83" t="s">
        <v>6</v>
      </c>
      <c r="C5" s="83" t="s">
        <v>7</v>
      </c>
      <c r="D5" s="179"/>
      <c r="E5" s="83" t="s">
        <v>8</v>
      </c>
      <c r="F5" s="83" t="s">
        <v>9</v>
      </c>
      <c r="G5" s="83" t="s">
        <v>10</v>
      </c>
      <c r="H5" s="180"/>
    </row>
    <row r="6" spans="1:8" s="6" customFormat="1" ht="15.75" x14ac:dyDescent="0.25">
      <c r="A6" s="83">
        <v>1</v>
      </c>
      <c r="B6" s="83">
        <v>2</v>
      </c>
      <c r="C6" s="83">
        <v>3</v>
      </c>
      <c r="D6" s="83">
        <f>C6+1</f>
        <v>4</v>
      </c>
      <c r="E6" s="83">
        <f t="shared" ref="E6:H6" si="0">D6+1</f>
        <v>5</v>
      </c>
      <c r="F6" s="83">
        <f t="shared" si="0"/>
        <v>6</v>
      </c>
      <c r="G6" s="83">
        <f t="shared" si="0"/>
        <v>7</v>
      </c>
      <c r="H6" s="133">
        <f t="shared" si="0"/>
        <v>8</v>
      </c>
    </row>
    <row r="7" spans="1:8" x14ac:dyDescent="0.25">
      <c r="A7" s="175" t="s">
        <v>334</v>
      </c>
      <c r="B7" s="175"/>
      <c r="C7" s="175"/>
      <c r="D7" s="175"/>
      <c r="E7" s="175"/>
      <c r="F7" s="175"/>
      <c r="G7" s="175"/>
      <c r="H7" s="175"/>
    </row>
    <row r="8" spans="1:8" ht="30" customHeight="1" x14ac:dyDescent="0.25">
      <c r="A8" s="173" t="s">
        <v>330</v>
      </c>
      <c r="B8" s="7" t="s">
        <v>78</v>
      </c>
      <c r="C8" s="8"/>
      <c r="D8" s="72"/>
      <c r="E8" s="8"/>
      <c r="F8" s="8"/>
      <c r="G8" s="8"/>
      <c r="H8" s="118"/>
    </row>
    <row r="9" spans="1:8" x14ac:dyDescent="0.25">
      <c r="A9" s="173"/>
      <c r="B9" s="9" t="s">
        <v>12</v>
      </c>
      <c r="C9" s="72" t="s">
        <v>277</v>
      </c>
      <c r="D9" s="72" t="s">
        <v>234</v>
      </c>
      <c r="E9" s="8"/>
      <c r="F9" s="8"/>
      <c r="G9" s="72">
        <v>466.1</v>
      </c>
      <c r="H9" s="118"/>
    </row>
    <row r="10" spans="1:8" ht="30.75" customHeight="1" x14ac:dyDescent="0.25">
      <c r="A10" s="173"/>
      <c r="B10" s="9" t="s">
        <v>14</v>
      </c>
      <c r="C10" s="10"/>
      <c r="D10" s="10"/>
      <c r="E10" s="10"/>
      <c r="F10" s="10"/>
      <c r="G10" s="10"/>
      <c r="H10" s="31"/>
    </row>
    <row r="11" spans="1:8" ht="30.75" customHeight="1" x14ac:dyDescent="0.25">
      <c r="A11" s="173"/>
      <c r="B11" s="9" t="s">
        <v>15</v>
      </c>
      <c r="C11" s="10"/>
      <c r="D11" s="10"/>
      <c r="E11" s="10"/>
      <c r="F11" s="10"/>
      <c r="G11" s="10"/>
      <c r="H11" s="31"/>
    </row>
    <row r="12" spans="1:8" ht="18" customHeight="1" x14ac:dyDescent="0.25">
      <c r="A12" s="173"/>
      <c r="B12" s="174" t="s">
        <v>16</v>
      </c>
      <c r="C12" s="174"/>
      <c r="D12" s="174"/>
      <c r="E12" s="174"/>
      <c r="F12" s="174"/>
      <c r="G12" s="174"/>
      <c r="H12" s="174"/>
    </row>
    <row r="13" spans="1:8" ht="30" x14ac:dyDescent="0.25">
      <c r="A13" s="173"/>
      <c r="B13" s="34" t="s">
        <v>17</v>
      </c>
      <c r="C13" s="173">
        <v>0.4</v>
      </c>
      <c r="D13" s="172" t="s">
        <v>43</v>
      </c>
      <c r="E13" s="11"/>
      <c r="F13" s="11"/>
      <c r="G13" s="12"/>
      <c r="H13" s="117">
        <v>48.22</v>
      </c>
    </row>
    <row r="14" spans="1:8" ht="30" x14ac:dyDescent="0.25">
      <c r="A14" s="173"/>
      <c r="B14" s="34" t="s">
        <v>26</v>
      </c>
      <c r="C14" s="173"/>
      <c r="D14" s="172"/>
      <c r="E14" s="11"/>
      <c r="F14" s="11"/>
      <c r="G14" s="12"/>
      <c r="H14" s="117"/>
    </row>
    <row r="15" spans="1:8" x14ac:dyDescent="0.25">
      <c r="A15" s="173"/>
      <c r="B15" s="34" t="s">
        <v>28</v>
      </c>
      <c r="C15" s="173"/>
      <c r="D15" s="172"/>
      <c r="E15" s="11"/>
      <c r="F15" s="11"/>
      <c r="G15" s="12"/>
      <c r="H15" s="117">
        <v>29.12</v>
      </c>
    </row>
    <row r="16" spans="1:8" ht="30" x14ac:dyDescent="0.25">
      <c r="A16" s="173"/>
      <c r="B16" s="34" t="s">
        <v>94</v>
      </c>
      <c r="C16" s="173"/>
      <c r="D16" s="172"/>
      <c r="E16" s="11"/>
      <c r="F16" s="11"/>
      <c r="G16" s="12"/>
      <c r="H16" s="117"/>
    </row>
    <row r="17" spans="1:8" ht="30" x14ac:dyDescent="0.25">
      <c r="A17" s="173"/>
      <c r="B17" s="34" t="s">
        <v>30</v>
      </c>
      <c r="C17" s="173"/>
      <c r="D17" s="172"/>
      <c r="E17" s="11"/>
      <c r="F17" s="11"/>
      <c r="G17" s="12"/>
      <c r="H17" s="117">
        <v>34.229999999999997</v>
      </c>
    </row>
    <row r="18" spans="1:8" ht="30" x14ac:dyDescent="0.25">
      <c r="A18" s="173"/>
      <c r="B18" s="44" t="s">
        <v>31</v>
      </c>
      <c r="C18" s="173"/>
      <c r="D18" s="172"/>
      <c r="E18" s="11"/>
      <c r="F18" s="11"/>
      <c r="G18" s="12"/>
      <c r="H18" s="117"/>
    </row>
    <row r="19" spans="1:8" x14ac:dyDescent="0.25">
      <c r="A19" s="173"/>
      <c r="B19" s="45" t="s">
        <v>32</v>
      </c>
      <c r="C19" s="173"/>
      <c r="D19" s="172"/>
      <c r="E19" s="11"/>
      <c r="F19" s="11"/>
      <c r="G19" s="12"/>
      <c r="H19" s="117"/>
    </row>
    <row r="20" spans="1:8" x14ac:dyDescent="0.25">
      <c r="A20" s="173"/>
      <c r="B20" s="45" t="s">
        <v>235</v>
      </c>
      <c r="C20" s="173"/>
      <c r="D20" s="172"/>
      <c r="E20" s="11"/>
      <c r="F20" s="11"/>
      <c r="G20" s="12"/>
      <c r="H20" s="117">
        <v>929</v>
      </c>
    </row>
    <row r="21" spans="1:8" x14ac:dyDescent="0.25">
      <c r="A21" s="173"/>
      <c r="B21" s="45" t="s">
        <v>236</v>
      </c>
      <c r="C21" s="173"/>
      <c r="D21" s="172"/>
      <c r="E21" s="11"/>
      <c r="F21" s="11"/>
      <c r="G21" s="12"/>
      <c r="H21" s="117">
        <f>H20/2</f>
        <v>464.5</v>
      </c>
    </row>
    <row r="22" spans="1:8" x14ac:dyDescent="0.25">
      <c r="A22" s="173"/>
      <c r="B22" s="45" t="s">
        <v>237</v>
      </c>
      <c r="C22" s="173"/>
      <c r="D22" s="172"/>
      <c r="E22" s="11"/>
      <c r="F22" s="11"/>
      <c r="G22" s="12"/>
      <c r="H22" s="117">
        <v>929</v>
      </c>
    </row>
    <row r="23" spans="1:8" x14ac:dyDescent="0.25">
      <c r="A23" s="173"/>
      <c r="B23" s="45" t="s">
        <v>34</v>
      </c>
      <c r="C23" s="173"/>
      <c r="D23" s="172"/>
      <c r="E23" s="11"/>
      <c r="F23" s="11"/>
      <c r="G23" s="12"/>
      <c r="H23" s="117"/>
    </row>
    <row r="24" spans="1:8" x14ac:dyDescent="0.25">
      <c r="A24" s="173"/>
      <c r="B24" s="45" t="s">
        <v>235</v>
      </c>
      <c r="C24" s="173"/>
      <c r="D24" s="172"/>
      <c r="E24" s="11"/>
      <c r="F24" s="11"/>
      <c r="G24" s="12"/>
      <c r="H24" s="117">
        <v>374</v>
      </c>
    </row>
    <row r="25" spans="1:8" x14ac:dyDescent="0.25">
      <c r="A25" s="173"/>
      <c r="B25" s="45" t="s">
        <v>236</v>
      </c>
      <c r="C25" s="173"/>
      <c r="D25" s="172"/>
      <c r="E25" s="11"/>
      <c r="F25" s="11"/>
      <c r="G25" s="12"/>
      <c r="H25" s="117">
        <f>H24/2</f>
        <v>187</v>
      </c>
    </row>
    <row r="26" spans="1:8" x14ac:dyDescent="0.25">
      <c r="A26" s="173"/>
      <c r="B26" s="45" t="s">
        <v>237</v>
      </c>
      <c r="C26" s="173"/>
      <c r="D26" s="172"/>
      <c r="E26" s="11"/>
      <c r="F26" s="11"/>
      <c r="G26" s="12"/>
      <c r="H26" s="117">
        <f>H24</f>
        <v>374</v>
      </c>
    </row>
    <row r="27" spans="1:8" x14ac:dyDescent="0.25">
      <c r="A27" s="173"/>
      <c r="B27" s="45" t="s">
        <v>81</v>
      </c>
      <c r="C27" s="173"/>
      <c r="D27" s="172"/>
      <c r="E27" s="11"/>
      <c r="F27" s="11"/>
      <c r="G27" s="12"/>
      <c r="H27" s="117"/>
    </row>
    <row r="28" spans="1:8" x14ac:dyDescent="0.25">
      <c r="A28" s="173"/>
      <c r="B28" s="45" t="s">
        <v>101</v>
      </c>
      <c r="C28" s="173"/>
      <c r="D28" s="172"/>
      <c r="E28" s="11"/>
      <c r="F28" s="11"/>
      <c r="G28" s="12"/>
      <c r="H28" s="117"/>
    </row>
    <row r="29" spans="1:8" ht="45" x14ac:dyDescent="0.25">
      <c r="A29" s="173"/>
      <c r="B29" s="45" t="s">
        <v>37</v>
      </c>
      <c r="C29" s="173"/>
      <c r="D29" s="172"/>
      <c r="E29" s="11"/>
      <c r="F29" s="11"/>
      <c r="G29" s="12"/>
      <c r="H29" s="117"/>
    </row>
    <row r="30" spans="1:8" x14ac:dyDescent="0.25">
      <c r="A30" s="173"/>
      <c r="B30" s="45" t="s">
        <v>235</v>
      </c>
      <c r="C30" s="173"/>
      <c r="D30" s="172"/>
      <c r="E30" s="11"/>
      <c r="F30" s="11"/>
      <c r="G30" s="12"/>
      <c r="H30" s="117">
        <v>1839</v>
      </c>
    </row>
    <row r="31" spans="1:8" x14ac:dyDescent="0.25">
      <c r="A31" s="173"/>
      <c r="B31" s="45" t="s">
        <v>236</v>
      </c>
      <c r="C31" s="173"/>
      <c r="D31" s="172"/>
      <c r="E31" s="11"/>
      <c r="F31" s="11"/>
      <c r="G31" s="12"/>
      <c r="H31" s="117">
        <f>H30/2</f>
        <v>919.5</v>
      </c>
    </row>
    <row r="32" spans="1:8" x14ac:dyDescent="0.25">
      <c r="A32" s="173"/>
      <c r="B32" s="45" t="s">
        <v>237</v>
      </c>
      <c r="C32" s="173"/>
      <c r="D32" s="172"/>
      <c r="E32" s="11"/>
      <c r="F32" s="11"/>
      <c r="G32" s="12"/>
      <c r="H32" s="117">
        <f>H30</f>
        <v>1839</v>
      </c>
    </row>
    <row r="33" spans="1:8" x14ac:dyDescent="0.25">
      <c r="A33" s="173"/>
      <c r="B33" s="15" t="s">
        <v>16</v>
      </c>
      <c r="C33" s="176" t="s">
        <v>111</v>
      </c>
      <c r="D33" s="172" t="s">
        <v>43</v>
      </c>
      <c r="E33" s="11"/>
      <c r="F33" s="11"/>
      <c r="G33" s="13"/>
      <c r="H33" s="117"/>
    </row>
    <row r="34" spans="1:8" ht="30" x14ac:dyDescent="0.25">
      <c r="A34" s="173"/>
      <c r="B34" s="34" t="s">
        <v>17</v>
      </c>
      <c r="C34" s="176"/>
      <c r="D34" s="172"/>
      <c r="E34" s="11"/>
      <c r="F34" s="11"/>
      <c r="G34" s="13"/>
      <c r="H34" s="117">
        <v>48.22</v>
      </c>
    </row>
    <row r="35" spans="1:8" ht="30" x14ac:dyDescent="0.25">
      <c r="A35" s="173"/>
      <c r="B35" s="34" t="s">
        <v>26</v>
      </c>
      <c r="C35" s="176"/>
      <c r="D35" s="172"/>
      <c r="E35" s="11"/>
      <c r="F35" s="11"/>
      <c r="G35" s="13"/>
      <c r="H35" s="117"/>
    </row>
    <row r="36" spans="1:8" x14ac:dyDescent="0.25">
      <c r="A36" s="173"/>
      <c r="B36" s="34" t="s">
        <v>28</v>
      </c>
      <c r="C36" s="176"/>
      <c r="D36" s="172"/>
      <c r="E36" s="11"/>
      <c r="F36" s="11"/>
      <c r="G36" s="13"/>
      <c r="H36" s="117">
        <v>29.12</v>
      </c>
    </row>
    <row r="37" spans="1:8" ht="30" x14ac:dyDescent="0.25">
      <c r="A37" s="173"/>
      <c r="B37" s="34" t="s">
        <v>94</v>
      </c>
      <c r="C37" s="176"/>
      <c r="D37" s="172"/>
      <c r="E37" s="11"/>
      <c r="F37" s="11"/>
      <c r="G37" s="13"/>
      <c r="H37" s="117"/>
    </row>
    <row r="38" spans="1:8" ht="30" x14ac:dyDescent="0.25">
      <c r="A38" s="173"/>
      <c r="B38" s="34" t="s">
        <v>30</v>
      </c>
      <c r="C38" s="176"/>
      <c r="D38" s="172"/>
      <c r="E38" s="11"/>
      <c r="F38" s="11"/>
      <c r="G38" s="13"/>
      <c r="H38" s="117">
        <v>34.229999999999997</v>
      </c>
    </row>
    <row r="39" spans="1:8" ht="30" x14ac:dyDescent="0.25">
      <c r="A39" s="173"/>
      <c r="B39" s="44" t="s">
        <v>31</v>
      </c>
      <c r="C39" s="176"/>
      <c r="D39" s="172"/>
      <c r="E39" s="11"/>
      <c r="F39" s="11"/>
      <c r="G39" s="13"/>
      <c r="H39" s="117"/>
    </row>
    <row r="40" spans="1:8" x14ac:dyDescent="0.25">
      <c r="A40" s="173"/>
      <c r="B40" s="45" t="s">
        <v>32</v>
      </c>
      <c r="C40" s="176"/>
      <c r="D40" s="172"/>
      <c r="E40" s="11"/>
      <c r="F40" s="11"/>
      <c r="G40" s="13"/>
      <c r="H40" s="117"/>
    </row>
    <row r="41" spans="1:8" x14ac:dyDescent="0.25">
      <c r="A41" s="173"/>
      <c r="B41" s="45" t="s">
        <v>235</v>
      </c>
      <c r="C41" s="176"/>
      <c r="D41" s="172"/>
      <c r="E41" s="11"/>
      <c r="F41" s="11"/>
      <c r="G41" s="13"/>
      <c r="H41" s="117">
        <v>20008</v>
      </c>
    </row>
    <row r="42" spans="1:8" x14ac:dyDescent="0.25">
      <c r="A42" s="173"/>
      <c r="B42" s="45" t="s">
        <v>236</v>
      </c>
      <c r="C42" s="176"/>
      <c r="D42" s="172"/>
      <c r="E42" s="11"/>
      <c r="F42" s="11"/>
      <c r="G42" s="13"/>
      <c r="H42" s="117">
        <f>H41/2</f>
        <v>10004</v>
      </c>
    </row>
    <row r="43" spans="1:8" x14ac:dyDescent="0.25">
      <c r="A43" s="173"/>
      <c r="B43" s="45" t="s">
        <v>237</v>
      </c>
      <c r="C43" s="176"/>
      <c r="D43" s="172"/>
      <c r="E43" s="11"/>
      <c r="F43" s="11"/>
      <c r="G43" s="13"/>
      <c r="H43" s="117">
        <f>H41</f>
        <v>20008</v>
      </c>
    </row>
    <row r="44" spans="1:8" x14ac:dyDescent="0.25">
      <c r="A44" s="173"/>
      <c r="B44" s="45" t="s">
        <v>34</v>
      </c>
      <c r="C44" s="176"/>
      <c r="D44" s="172"/>
      <c r="E44" s="11"/>
      <c r="F44" s="11"/>
      <c r="G44" s="13"/>
      <c r="H44" s="117"/>
    </row>
    <row r="45" spans="1:8" x14ac:dyDescent="0.25">
      <c r="A45" s="173"/>
      <c r="B45" s="45" t="s">
        <v>235</v>
      </c>
      <c r="C45" s="176"/>
      <c r="D45" s="172"/>
      <c r="E45" s="11"/>
      <c r="F45" s="11"/>
      <c r="G45" s="13"/>
      <c r="H45" s="117">
        <v>26769</v>
      </c>
    </row>
    <row r="46" spans="1:8" x14ac:dyDescent="0.25">
      <c r="A46" s="173"/>
      <c r="B46" s="45" t="s">
        <v>236</v>
      </c>
      <c r="C46" s="176"/>
      <c r="D46" s="172"/>
      <c r="E46" s="11"/>
      <c r="F46" s="11"/>
      <c r="G46" s="13"/>
      <c r="H46" s="117">
        <f>H45/2</f>
        <v>13384.5</v>
      </c>
    </row>
    <row r="47" spans="1:8" x14ac:dyDescent="0.25">
      <c r="A47" s="173"/>
      <c r="B47" s="45" t="s">
        <v>237</v>
      </c>
      <c r="C47" s="176"/>
      <c r="D47" s="172"/>
      <c r="E47" s="11"/>
      <c r="F47" s="11"/>
      <c r="G47" s="13"/>
      <c r="H47" s="117">
        <f>H45</f>
        <v>26769</v>
      </c>
    </row>
    <row r="48" spans="1:8" x14ac:dyDescent="0.25">
      <c r="A48" s="173"/>
      <c r="B48" s="45" t="s">
        <v>81</v>
      </c>
      <c r="C48" s="176"/>
      <c r="D48" s="172"/>
      <c r="E48" s="11"/>
      <c r="F48" s="11"/>
      <c r="G48" s="13"/>
      <c r="H48" s="117"/>
    </row>
    <row r="49" spans="1:8" x14ac:dyDescent="0.25">
      <c r="A49" s="173"/>
      <c r="B49" s="45" t="s">
        <v>101</v>
      </c>
      <c r="C49" s="176"/>
      <c r="D49" s="172"/>
      <c r="E49" s="11"/>
      <c r="F49" s="11"/>
      <c r="G49" s="13"/>
      <c r="H49" s="117"/>
    </row>
    <row r="50" spans="1:8" ht="45" x14ac:dyDescent="0.25">
      <c r="A50" s="173"/>
      <c r="B50" s="45" t="s">
        <v>37</v>
      </c>
      <c r="C50" s="176"/>
      <c r="D50" s="172"/>
      <c r="E50" s="11"/>
      <c r="F50" s="11"/>
      <c r="G50" s="13"/>
      <c r="H50" s="117"/>
    </row>
    <row r="51" spans="1:8" x14ac:dyDescent="0.25">
      <c r="A51" s="173"/>
      <c r="B51" s="45" t="s">
        <v>235</v>
      </c>
      <c r="C51" s="176"/>
      <c r="D51" s="172"/>
      <c r="E51" s="11"/>
      <c r="F51" s="11"/>
      <c r="G51" s="13"/>
      <c r="H51" s="117" t="s">
        <v>27</v>
      </c>
    </row>
    <row r="52" spans="1:8" x14ac:dyDescent="0.25">
      <c r="A52" s="173"/>
      <c r="B52" s="45" t="s">
        <v>236</v>
      </c>
      <c r="C52" s="176"/>
      <c r="D52" s="172"/>
      <c r="E52" s="11"/>
      <c r="F52" s="11"/>
      <c r="G52" s="13"/>
      <c r="H52" s="117" t="s">
        <v>27</v>
      </c>
    </row>
    <row r="53" spans="1:8" x14ac:dyDescent="0.25">
      <c r="A53" s="173"/>
      <c r="B53" s="45" t="s">
        <v>237</v>
      </c>
      <c r="C53" s="176"/>
      <c r="D53" s="172"/>
      <c r="E53" s="11"/>
      <c r="F53" s="11"/>
      <c r="G53" s="13"/>
      <c r="H53" s="117" t="str">
        <f>H51</f>
        <v>-</v>
      </c>
    </row>
    <row r="54" spans="1:8" ht="12.75" customHeight="1" x14ac:dyDescent="0.25">
      <c r="A54" s="173"/>
      <c r="B54" s="177" t="s">
        <v>40</v>
      </c>
      <c r="C54" s="177"/>
      <c r="D54" s="177"/>
      <c r="E54" s="177"/>
      <c r="F54" s="177"/>
      <c r="G54" s="177"/>
      <c r="H54" s="177"/>
    </row>
    <row r="55" spans="1:8" ht="75" x14ac:dyDescent="0.25">
      <c r="A55" s="173"/>
      <c r="B55" s="15" t="s">
        <v>267</v>
      </c>
      <c r="C55" s="173">
        <v>0.4</v>
      </c>
      <c r="D55" s="173" t="s">
        <v>43</v>
      </c>
      <c r="E55" s="173"/>
      <c r="F55" s="173"/>
      <c r="G55" s="173"/>
      <c r="H55" s="117">
        <v>111.57</v>
      </c>
    </row>
    <row r="56" spans="1:8" ht="30" x14ac:dyDescent="0.25">
      <c r="A56" s="173"/>
      <c r="B56" s="15" t="s">
        <v>238</v>
      </c>
      <c r="C56" s="173"/>
      <c r="D56" s="173"/>
      <c r="E56" s="74"/>
      <c r="F56" s="74"/>
      <c r="G56" s="74"/>
      <c r="H56" s="117">
        <v>48.22</v>
      </c>
    </row>
    <row r="57" spans="1:8" ht="17.25" customHeight="1" x14ac:dyDescent="0.25">
      <c r="A57" s="173"/>
      <c r="B57" s="15" t="s">
        <v>239</v>
      </c>
      <c r="C57" s="173"/>
      <c r="D57" s="173"/>
      <c r="E57" s="74"/>
      <c r="F57" s="74"/>
      <c r="G57" s="74"/>
      <c r="H57" s="117">
        <v>29.12</v>
      </c>
    </row>
    <row r="58" spans="1:8" ht="45" x14ac:dyDescent="0.25">
      <c r="A58" s="173"/>
      <c r="B58" s="15" t="s">
        <v>240</v>
      </c>
      <c r="C58" s="173"/>
      <c r="D58" s="173"/>
      <c r="E58" s="74"/>
      <c r="F58" s="74"/>
      <c r="G58" s="74"/>
      <c r="H58" s="117" t="s">
        <v>79</v>
      </c>
    </row>
    <row r="59" spans="1:8" ht="30" x14ac:dyDescent="0.25">
      <c r="A59" s="173"/>
      <c r="B59" s="15" t="s">
        <v>241</v>
      </c>
      <c r="C59" s="173"/>
      <c r="D59" s="173"/>
      <c r="E59" s="74"/>
      <c r="F59" s="74"/>
      <c r="G59" s="74"/>
      <c r="H59" s="117">
        <v>34.229999999999997</v>
      </c>
    </row>
    <row r="60" spans="1:8" ht="45" x14ac:dyDescent="0.25">
      <c r="A60" s="173"/>
      <c r="B60" s="15" t="s">
        <v>108</v>
      </c>
      <c r="C60" s="173"/>
      <c r="D60" s="173" t="s">
        <v>48</v>
      </c>
      <c r="E60" s="173"/>
      <c r="F60" s="173"/>
      <c r="G60" s="173"/>
      <c r="H60" s="117"/>
    </row>
    <row r="61" spans="1:8" x14ac:dyDescent="0.25">
      <c r="A61" s="173"/>
      <c r="B61" s="15" t="s">
        <v>44</v>
      </c>
      <c r="C61" s="173"/>
      <c r="D61" s="173"/>
      <c r="E61" s="74"/>
      <c r="F61" s="74"/>
      <c r="G61" s="74"/>
      <c r="H61" s="117"/>
    </row>
    <row r="62" spans="1:8" x14ac:dyDescent="0.25">
      <c r="A62" s="173"/>
      <c r="B62" s="45" t="s">
        <v>235</v>
      </c>
      <c r="C62" s="173"/>
      <c r="D62" s="173"/>
      <c r="E62" s="74"/>
      <c r="F62" s="74"/>
      <c r="G62" s="74"/>
      <c r="H62" s="117">
        <v>279853</v>
      </c>
    </row>
    <row r="63" spans="1:8" x14ac:dyDescent="0.25">
      <c r="A63" s="173"/>
      <c r="B63" s="45" t="s">
        <v>236</v>
      </c>
      <c r="C63" s="173"/>
      <c r="D63" s="173"/>
      <c r="E63" s="74"/>
      <c r="F63" s="74"/>
      <c r="G63" s="74"/>
      <c r="H63" s="117">
        <f>H62/2</f>
        <v>139926.5</v>
      </c>
    </row>
    <row r="64" spans="1:8" x14ac:dyDescent="0.25">
      <c r="A64" s="173"/>
      <c r="B64" s="45" t="s">
        <v>237</v>
      </c>
      <c r="C64" s="173"/>
      <c r="D64" s="173"/>
      <c r="E64" s="74"/>
      <c r="F64" s="74"/>
      <c r="G64" s="74"/>
      <c r="H64" s="117">
        <f>H62</f>
        <v>279853</v>
      </c>
    </row>
    <row r="65" spans="1:8" ht="45" x14ac:dyDescent="0.25">
      <c r="A65" s="173"/>
      <c r="B65" s="15" t="s">
        <v>109</v>
      </c>
      <c r="C65" s="173"/>
      <c r="D65" s="173" t="s">
        <v>48</v>
      </c>
      <c r="E65" s="173"/>
      <c r="F65" s="173"/>
      <c r="G65" s="173"/>
      <c r="H65" s="117"/>
    </row>
    <row r="66" spans="1:8" x14ac:dyDescent="0.25">
      <c r="A66" s="173"/>
      <c r="B66" s="15" t="s">
        <v>44</v>
      </c>
      <c r="C66" s="173"/>
      <c r="D66" s="173"/>
      <c r="E66" s="74"/>
      <c r="F66" s="74"/>
      <c r="G66" s="74"/>
      <c r="H66" s="117"/>
    </row>
    <row r="67" spans="1:8" x14ac:dyDescent="0.25">
      <c r="A67" s="173"/>
      <c r="B67" s="45" t="s">
        <v>235</v>
      </c>
      <c r="C67" s="173"/>
      <c r="D67" s="173"/>
      <c r="E67" s="74"/>
      <c r="F67" s="74"/>
      <c r="G67" s="74"/>
      <c r="H67" s="117">
        <v>320667</v>
      </c>
    </row>
    <row r="68" spans="1:8" x14ac:dyDescent="0.25">
      <c r="A68" s="173"/>
      <c r="B68" s="45" t="s">
        <v>236</v>
      </c>
      <c r="C68" s="173"/>
      <c r="D68" s="173"/>
      <c r="E68" s="74"/>
      <c r="F68" s="74"/>
      <c r="G68" s="74"/>
      <c r="H68" s="117">
        <f>H67/2</f>
        <v>160333.5</v>
      </c>
    </row>
    <row r="69" spans="1:8" x14ac:dyDescent="0.25">
      <c r="A69" s="173"/>
      <c r="B69" s="45" t="s">
        <v>237</v>
      </c>
      <c r="C69" s="173"/>
      <c r="D69" s="173"/>
      <c r="E69" s="74"/>
      <c r="F69" s="74"/>
      <c r="G69" s="74"/>
      <c r="H69" s="117">
        <f>H67</f>
        <v>320667</v>
      </c>
    </row>
    <row r="70" spans="1:8" ht="30" x14ac:dyDescent="0.25">
      <c r="A70" s="173"/>
      <c r="B70" s="9" t="s">
        <v>56</v>
      </c>
      <c r="C70" s="173"/>
      <c r="D70" s="173" t="s">
        <v>21</v>
      </c>
      <c r="E70" s="11"/>
      <c r="F70" s="11"/>
      <c r="G70" s="11"/>
      <c r="H70" s="117"/>
    </row>
    <row r="71" spans="1:8" x14ac:dyDescent="0.25">
      <c r="A71" s="173"/>
      <c r="B71" s="9" t="s">
        <v>44</v>
      </c>
      <c r="C71" s="173"/>
      <c r="D71" s="173"/>
      <c r="E71" s="11"/>
      <c r="F71" s="11"/>
      <c r="G71" s="11"/>
      <c r="H71" s="117"/>
    </row>
    <row r="72" spans="1:8" x14ac:dyDescent="0.25">
      <c r="A72" s="173"/>
      <c r="B72" s="45" t="s">
        <v>235</v>
      </c>
      <c r="C72" s="173"/>
      <c r="D72" s="173"/>
      <c r="E72" s="11"/>
      <c r="F72" s="11"/>
      <c r="G72" s="11"/>
      <c r="H72" s="117">
        <v>1839</v>
      </c>
    </row>
    <row r="73" spans="1:8" x14ac:dyDescent="0.25">
      <c r="A73" s="173"/>
      <c r="B73" s="45" t="s">
        <v>236</v>
      </c>
      <c r="C73" s="173"/>
      <c r="D73" s="173"/>
      <c r="E73" s="11"/>
      <c r="F73" s="11"/>
      <c r="G73" s="11"/>
      <c r="H73" s="117">
        <v>919.5</v>
      </c>
    </row>
    <row r="74" spans="1:8" x14ac:dyDescent="0.25">
      <c r="A74" s="173"/>
      <c r="B74" s="45" t="s">
        <v>237</v>
      </c>
      <c r="C74" s="173"/>
      <c r="D74" s="173"/>
      <c r="E74" s="11"/>
      <c r="F74" s="11"/>
      <c r="G74" s="11"/>
      <c r="H74" s="117">
        <v>1839</v>
      </c>
    </row>
    <row r="75" spans="1:8" ht="75" x14ac:dyDescent="0.25">
      <c r="A75" s="173"/>
      <c r="B75" s="15" t="s">
        <v>267</v>
      </c>
      <c r="C75" s="176" t="s">
        <v>111</v>
      </c>
      <c r="D75" s="74" t="s">
        <v>43</v>
      </c>
      <c r="E75" s="173"/>
      <c r="F75" s="173"/>
      <c r="G75" s="173"/>
      <c r="H75" s="117">
        <v>111.57</v>
      </c>
    </row>
    <row r="76" spans="1:8" ht="30" x14ac:dyDescent="0.25">
      <c r="A76" s="173"/>
      <c r="B76" s="15" t="s">
        <v>238</v>
      </c>
      <c r="C76" s="176"/>
      <c r="D76" s="74"/>
      <c r="E76" s="74"/>
      <c r="F76" s="74"/>
      <c r="G76" s="74"/>
      <c r="H76" s="117">
        <v>48.22</v>
      </c>
    </row>
    <row r="77" spans="1:8" ht="18" customHeight="1" x14ac:dyDescent="0.25">
      <c r="A77" s="173"/>
      <c r="B77" s="15" t="s">
        <v>239</v>
      </c>
      <c r="C77" s="176"/>
      <c r="D77" s="74"/>
      <c r="E77" s="74"/>
      <c r="F77" s="74"/>
      <c r="G77" s="74"/>
      <c r="H77" s="117">
        <v>29.12</v>
      </c>
    </row>
    <row r="78" spans="1:8" ht="45" x14ac:dyDescent="0.25">
      <c r="A78" s="173"/>
      <c r="B78" s="15" t="s">
        <v>240</v>
      </c>
      <c r="C78" s="176"/>
      <c r="D78" s="74"/>
      <c r="E78" s="74"/>
      <c r="F78" s="74"/>
      <c r="G78" s="74"/>
      <c r="H78" s="117" t="s">
        <v>79</v>
      </c>
    </row>
    <row r="79" spans="1:8" ht="30" x14ac:dyDescent="0.25">
      <c r="A79" s="173"/>
      <c r="B79" s="15" t="s">
        <v>241</v>
      </c>
      <c r="C79" s="176"/>
      <c r="D79" s="74"/>
      <c r="E79" s="74"/>
      <c r="F79" s="74"/>
      <c r="G79" s="74"/>
      <c r="H79" s="117">
        <v>34.229999999999997</v>
      </c>
    </row>
    <row r="80" spans="1:8" ht="45" x14ac:dyDescent="0.25">
      <c r="A80" s="173"/>
      <c r="B80" s="15" t="s">
        <v>108</v>
      </c>
      <c r="C80" s="176"/>
      <c r="D80" s="173" t="s">
        <v>48</v>
      </c>
      <c r="E80" s="173"/>
      <c r="F80" s="173"/>
      <c r="G80" s="173"/>
      <c r="H80" s="117"/>
    </row>
    <row r="81" spans="1:8" x14ac:dyDescent="0.25">
      <c r="A81" s="173"/>
      <c r="B81" s="15" t="s">
        <v>44</v>
      </c>
      <c r="C81" s="176"/>
      <c r="D81" s="173"/>
      <c r="E81" s="74"/>
      <c r="F81" s="74"/>
      <c r="G81" s="74"/>
      <c r="H81" s="118"/>
    </row>
    <row r="82" spans="1:8" x14ac:dyDescent="0.25">
      <c r="A82" s="173"/>
      <c r="B82" s="45" t="s">
        <v>235</v>
      </c>
      <c r="C82" s="176"/>
      <c r="D82" s="173"/>
      <c r="E82" s="74"/>
      <c r="F82" s="74"/>
      <c r="G82" s="74"/>
      <c r="H82" s="118">
        <v>389743</v>
      </c>
    </row>
    <row r="83" spans="1:8" x14ac:dyDescent="0.25">
      <c r="A83" s="173"/>
      <c r="B83" s="45" t="s">
        <v>236</v>
      </c>
      <c r="C83" s="176"/>
      <c r="D83" s="173"/>
      <c r="E83" s="74"/>
      <c r="F83" s="74"/>
      <c r="G83" s="74"/>
      <c r="H83" s="118">
        <f>H82/2</f>
        <v>194871.5</v>
      </c>
    </row>
    <row r="84" spans="1:8" x14ac:dyDescent="0.25">
      <c r="A84" s="173"/>
      <c r="B84" s="45" t="s">
        <v>237</v>
      </c>
      <c r="C84" s="176"/>
      <c r="D84" s="173"/>
      <c r="E84" s="74"/>
      <c r="F84" s="74"/>
      <c r="G84" s="74"/>
      <c r="H84" s="118">
        <f>H82</f>
        <v>389743</v>
      </c>
    </row>
    <row r="85" spans="1:8" ht="45" x14ac:dyDescent="0.25">
      <c r="A85" s="173"/>
      <c r="B85" s="15" t="s">
        <v>109</v>
      </c>
      <c r="C85" s="176"/>
      <c r="D85" s="173" t="s">
        <v>48</v>
      </c>
      <c r="E85" s="173"/>
      <c r="F85" s="173"/>
      <c r="G85" s="173"/>
      <c r="H85" s="118"/>
    </row>
    <row r="86" spans="1:8" x14ac:dyDescent="0.25">
      <c r="A86" s="173"/>
      <c r="B86" s="15" t="s">
        <v>44</v>
      </c>
      <c r="C86" s="176"/>
      <c r="D86" s="173"/>
      <c r="E86" s="74"/>
      <c r="F86" s="74"/>
      <c r="G86" s="74"/>
      <c r="H86" s="118"/>
    </row>
    <row r="87" spans="1:8" x14ac:dyDescent="0.25">
      <c r="A87" s="173"/>
      <c r="B87" s="45" t="s">
        <v>235</v>
      </c>
      <c r="C87" s="176"/>
      <c r="D87" s="173"/>
      <c r="E87" s="74"/>
      <c r="F87" s="74"/>
      <c r="G87" s="74"/>
      <c r="H87" s="118">
        <v>837457</v>
      </c>
    </row>
    <row r="88" spans="1:8" x14ac:dyDescent="0.25">
      <c r="A88" s="173"/>
      <c r="B88" s="45" t="s">
        <v>236</v>
      </c>
      <c r="C88" s="176"/>
      <c r="D88" s="173"/>
      <c r="E88" s="74"/>
      <c r="F88" s="74"/>
      <c r="G88" s="74"/>
      <c r="H88" s="118">
        <f>H87/2</f>
        <v>418728.5</v>
      </c>
    </row>
    <row r="89" spans="1:8" x14ac:dyDescent="0.25">
      <c r="A89" s="173"/>
      <c r="B89" s="45" t="s">
        <v>237</v>
      </c>
      <c r="C89" s="176"/>
      <c r="D89" s="173"/>
      <c r="E89" s="74"/>
      <c r="F89" s="74"/>
      <c r="G89" s="74"/>
      <c r="H89" s="118">
        <f>H87</f>
        <v>837457</v>
      </c>
    </row>
    <row r="90" spans="1:8" ht="30" x14ac:dyDescent="0.25">
      <c r="A90" s="173"/>
      <c r="B90" s="9" t="s">
        <v>56</v>
      </c>
      <c r="C90" s="176"/>
      <c r="D90" s="173" t="s">
        <v>21</v>
      </c>
      <c r="E90" s="11"/>
      <c r="F90" s="11"/>
      <c r="G90" s="11"/>
      <c r="H90" s="118"/>
    </row>
    <row r="91" spans="1:8" x14ac:dyDescent="0.25">
      <c r="A91" s="173"/>
      <c r="B91" s="9" t="s">
        <v>44</v>
      </c>
      <c r="C91" s="176"/>
      <c r="D91" s="173"/>
      <c r="E91" s="11"/>
      <c r="F91" s="11"/>
      <c r="G91" s="11"/>
      <c r="H91" s="118"/>
    </row>
    <row r="92" spans="1:8" x14ac:dyDescent="0.25">
      <c r="A92" s="173"/>
      <c r="B92" s="45" t="s">
        <v>235</v>
      </c>
      <c r="C92" s="176"/>
      <c r="D92" s="173"/>
      <c r="E92" s="11"/>
      <c r="F92" s="11"/>
      <c r="G92" s="11"/>
      <c r="H92" s="118" t="s">
        <v>27</v>
      </c>
    </row>
    <row r="93" spans="1:8" x14ac:dyDescent="0.25">
      <c r="A93" s="173"/>
      <c r="B93" s="45" t="s">
        <v>236</v>
      </c>
      <c r="C93" s="176"/>
      <c r="D93" s="173"/>
      <c r="E93" s="11"/>
      <c r="F93" s="11"/>
      <c r="G93" s="11"/>
      <c r="H93" s="118" t="s">
        <v>27</v>
      </c>
    </row>
    <row r="94" spans="1:8" x14ac:dyDescent="0.25">
      <c r="A94" s="173"/>
      <c r="B94" s="45" t="s">
        <v>237</v>
      </c>
      <c r="C94" s="176"/>
      <c r="D94" s="173"/>
      <c r="E94" s="72"/>
      <c r="F94" s="72"/>
      <c r="G94" s="72"/>
      <c r="H94" s="118" t="s">
        <v>27</v>
      </c>
    </row>
  </sheetData>
  <mergeCells count="29">
    <mergeCell ref="E4:G4"/>
    <mergeCell ref="H4:H5"/>
    <mergeCell ref="E85:G85"/>
    <mergeCell ref="D90:D94"/>
    <mergeCell ref="C75:C94"/>
    <mergeCell ref="E75:G75"/>
    <mergeCell ref="D80:D84"/>
    <mergeCell ref="E80:G80"/>
    <mergeCell ref="D85:D89"/>
    <mergeCell ref="D13:D32"/>
    <mergeCell ref="A4:A5"/>
    <mergeCell ref="B4:C4"/>
    <mergeCell ref="D4:D5"/>
    <mergeCell ref="G3:H3"/>
    <mergeCell ref="D33:D53"/>
    <mergeCell ref="D55:D59"/>
    <mergeCell ref="B12:H12"/>
    <mergeCell ref="A7:H7"/>
    <mergeCell ref="A8:A94"/>
    <mergeCell ref="C13:C32"/>
    <mergeCell ref="C33:C53"/>
    <mergeCell ref="B54:H54"/>
    <mergeCell ref="C55:C74"/>
    <mergeCell ref="E55:G55"/>
    <mergeCell ref="D60:D64"/>
    <mergeCell ref="E60:G60"/>
    <mergeCell ref="D65:D69"/>
    <mergeCell ref="E65:G65"/>
    <mergeCell ref="D70:D74"/>
  </mergeCells>
  <pageMargins left="0.35433070866141736" right="0.15748031496062992" top="0.35433070866141736" bottom="2.598425196850394" header="0.51181102362204722" footer="0.51181102362204722"/>
  <pageSetup paperSize="9" scale="18" fitToHeight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1483"/>
  <sheetViews>
    <sheetView view="pageBreakPreview" zoomScale="90" zoomScaleNormal="90" zoomScaleSheetLayoutView="90" workbookViewId="0">
      <pane ySplit="5" topLeftCell="A6" activePane="bottomLeft" state="frozen"/>
      <selection activeCell="B1" sqref="B1"/>
      <selection pane="bottomLeft" activeCell="G6" sqref="G6"/>
    </sheetView>
  </sheetViews>
  <sheetFormatPr defaultColWidth="9.140625" defaultRowHeight="15" x14ac:dyDescent="0.25"/>
  <cols>
    <col min="1" max="1" width="22.85546875" style="2" customWidth="1"/>
    <col min="2" max="2" width="60" style="1" customWidth="1"/>
    <col min="3" max="3" width="21.28515625" style="2" customWidth="1"/>
    <col min="4" max="4" width="11.140625" style="2" customWidth="1"/>
    <col min="5" max="6" width="9.28515625" style="2" bestFit="1" customWidth="1"/>
    <col min="7" max="7" width="13.140625" style="155" bestFit="1" customWidth="1"/>
    <col min="8" max="8" width="18.28515625" style="2" customWidth="1"/>
    <col min="9" max="10" width="11" style="2" bestFit="1" customWidth="1"/>
    <col min="11" max="16384" width="9.140625" style="2"/>
  </cols>
  <sheetData>
    <row r="1" spans="1:8" ht="18.75" x14ac:dyDescent="0.3">
      <c r="A1" s="82" t="s">
        <v>0</v>
      </c>
    </row>
    <row r="2" spans="1:8" ht="20.25" customHeight="1" x14ac:dyDescent="0.3">
      <c r="C2" s="3"/>
      <c r="D2" s="3"/>
      <c r="E2" s="3"/>
      <c r="F2" s="3"/>
      <c r="G2" s="156"/>
    </row>
    <row r="3" spans="1:8" ht="18.75" x14ac:dyDescent="0.25">
      <c r="B3" s="4"/>
      <c r="C3" s="5"/>
      <c r="D3" s="5"/>
      <c r="E3" s="5"/>
      <c r="F3" s="5"/>
      <c r="G3" s="170" t="s">
        <v>1</v>
      </c>
      <c r="H3" s="171"/>
    </row>
    <row r="4" spans="1:8" x14ac:dyDescent="0.25">
      <c r="A4" s="178" t="s">
        <v>2</v>
      </c>
      <c r="B4" s="179" t="s">
        <v>3</v>
      </c>
      <c r="C4" s="179"/>
      <c r="D4" s="179" t="s">
        <v>4</v>
      </c>
      <c r="E4" s="179" t="s">
        <v>5</v>
      </c>
      <c r="F4" s="179"/>
      <c r="G4" s="179"/>
      <c r="H4" s="179" t="s">
        <v>88</v>
      </c>
    </row>
    <row r="5" spans="1:8" ht="47.25" customHeight="1" x14ac:dyDescent="0.25">
      <c r="A5" s="178"/>
      <c r="B5" s="129" t="s">
        <v>6</v>
      </c>
      <c r="C5" s="129" t="s">
        <v>7</v>
      </c>
      <c r="D5" s="179"/>
      <c r="E5" s="129" t="s">
        <v>8</v>
      </c>
      <c r="F5" s="129" t="s">
        <v>9</v>
      </c>
      <c r="G5" s="131" t="s">
        <v>10</v>
      </c>
      <c r="H5" s="179"/>
    </row>
    <row r="6" spans="1:8" s="6" customFormat="1" ht="15.75" x14ac:dyDescent="0.25">
      <c r="A6" s="129">
        <v>1</v>
      </c>
      <c r="B6" s="129">
        <v>2</v>
      </c>
      <c r="C6" s="129">
        <v>3</v>
      </c>
      <c r="D6" s="129">
        <f>C6+1</f>
        <v>4</v>
      </c>
      <c r="E6" s="129">
        <f t="shared" ref="E6:H6" si="0">D6+1</f>
        <v>5</v>
      </c>
      <c r="F6" s="129">
        <f t="shared" si="0"/>
        <v>6</v>
      </c>
      <c r="G6" s="133">
        <f t="shared" si="0"/>
        <v>7</v>
      </c>
      <c r="H6" s="129">
        <f t="shared" si="0"/>
        <v>8</v>
      </c>
    </row>
    <row r="7" spans="1:8" x14ac:dyDescent="0.25">
      <c r="A7" s="231" t="s">
        <v>343</v>
      </c>
      <c r="B7" s="231"/>
      <c r="C7" s="231"/>
      <c r="D7" s="231"/>
      <c r="E7" s="231"/>
      <c r="F7" s="231"/>
      <c r="G7" s="231"/>
      <c r="H7" s="231"/>
    </row>
    <row r="8" spans="1:8" ht="32.25" customHeight="1" x14ac:dyDescent="0.25">
      <c r="A8" s="54"/>
      <c r="B8" s="53" t="s">
        <v>11</v>
      </c>
      <c r="C8" s="8"/>
      <c r="D8" s="127"/>
      <c r="E8" s="54"/>
      <c r="F8" s="54"/>
      <c r="G8" s="157"/>
      <c r="H8" s="127"/>
    </row>
    <row r="9" spans="1:8" ht="102" customHeight="1" x14ac:dyDescent="0.25">
      <c r="A9" s="67" t="s">
        <v>324</v>
      </c>
      <c r="B9" s="61" t="s">
        <v>179</v>
      </c>
      <c r="C9" s="158" t="s">
        <v>277</v>
      </c>
      <c r="D9" s="159" t="s">
        <v>234</v>
      </c>
      <c r="E9" s="54"/>
      <c r="F9" s="54"/>
      <c r="G9" s="160">
        <f>550/1.18</f>
        <v>466.10169491525426</v>
      </c>
      <c r="H9" s="68"/>
    </row>
    <row r="10" spans="1:8" x14ac:dyDescent="0.25">
      <c r="A10" s="225"/>
      <c r="B10" s="126" t="s">
        <v>14</v>
      </c>
      <c r="C10" s="10"/>
      <c r="D10" s="57"/>
      <c r="E10" s="56"/>
      <c r="F10" s="56"/>
      <c r="G10" s="157"/>
      <c r="H10" s="56"/>
    </row>
    <row r="11" spans="1:8" x14ac:dyDescent="0.25">
      <c r="A11" s="225"/>
      <c r="B11" s="126" t="s">
        <v>15</v>
      </c>
      <c r="C11" s="10"/>
      <c r="D11" s="57"/>
      <c r="E11" s="56"/>
      <c r="F11" s="56"/>
      <c r="G11" s="157"/>
      <c r="H11" s="56"/>
    </row>
    <row r="12" spans="1:8" ht="16.5" customHeight="1" x14ac:dyDescent="0.25">
      <c r="A12" s="225" t="s">
        <v>406</v>
      </c>
      <c r="B12" s="219" t="s">
        <v>407</v>
      </c>
      <c r="C12" s="219"/>
      <c r="D12" s="219"/>
      <c r="E12" s="219"/>
      <c r="F12" s="219"/>
      <c r="G12" s="219"/>
      <c r="H12" s="219"/>
    </row>
    <row r="13" spans="1:8" ht="121.5" x14ac:dyDescent="0.25">
      <c r="A13" s="225"/>
      <c r="B13" s="60" t="s">
        <v>272</v>
      </c>
      <c r="C13" s="226" t="s">
        <v>408</v>
      </c>
      <c r="D13" s="211" t="s">
        <v>21</v>
      </c>
      <c r="E13" s="54"/>
      <c r="F13" s="54"/>
      <c r="G13" s="161"/>
      <c r="H13" s="69"/>
    </row>
    <row r="14" spans="1:8" x14ac:dyDescent="0.25">
      <c r="A14" s="225"/>
      <c r="B14" s="70" t="s">
        <v>180</v>
      </c>
      <c r="C14" s="226"/>
      <c r="D14" s="211"/>
      <c r="E14" s="54"/>
      <c r="F14" s="54"/>
      <c r="G14" s="162">
        <f>G19+G29+G39</f>
        <v>939.25</v>
      </c>
      <c r="H14" s="69"/>
    </row>
    <row r="15" spans="1:8" x14ac:dyDescent="0.25">
      <c r="A15" s="225"/>
      <c r="B15" s="70" t="s">
        <v>181</v>
      </c>
      <c r="C15" s="226"/>
      <c r="D15" s="211"/>
      <c r="E15" s="54"/>
      <c r="F15" s="54"/>
      <c r="G15" s="162">
        <f>G20+G30+G40</f>
        <v>661.06000000000006</v>
      </c>
      <c r="H15" s="69"/>
    </row>
    <row r="16" spans="1:8" x14ac:dyDescent="0.25">
      <c r="A16" s="225"/>
      <c r="B16" s="70" t="s">
        <v>182</v>
      </c>
      <c r="C16" s="226"/>
      <c r="D16" s="211"/>
      <c r="E16" s="54"/>
      <c r="F16" s="54"/>
      <c r="G16" s="162">
        <f>G21+G31+G41</f>
        <v>258.31</v>
      </c>
      <c r="H16" s="69"/>
    </row>
    <row r="17" spans="1:8" x14ac:dyDescent="0.25">
      <c r="A17" s="225"/>
      <c r="B17" s="70" t="s">
        <v>183</v>
      </c>
      <c r="C17" s="226"/>
      <c r="D17" s="211"/>
      <c r="E17" s="54"/>
      <c r="F17" s="54"/>
      <c r="G17" s="162">
        <f>G22+G32+G42</f>
        <v>109.25</v>
      </c>
      <c r="H17" s="69"/>
    </row>
    <row r="18" spans="1:8" ht="24" x14ac:dyDescent="0.25">
      <c r="A18" s="225"/>
      <c r="B18" s="37" t="s">
        <v>17</v>
      </c>
      <c r="C18" s="226"/>
      <c r="D18" s="211"/>
      <c r="E18" s="54"/>
      <c r="F18" s="54"/>
      <c r="G18" s="162"/>
      <c r="H18" s="69"/>
    </row>
    <row r="19" spans="1:8" x14ac:dyDescent="0.25">
      <c r="A19" s="225"/>
      <c r="B19" s="70" t="s">
        <v>180</v>
      </c>
      <c r="C19" s="226"/>
      <c r="D19" s="211"/>
      <c r="E19" s="54"/>
      <c r="F19" s="54"/>
      <c r="G19" s="162">
        <v>388.68</v>
      </c>
      <c r="H19" s="69"/>
    </row>
    <row r="20" spans="1:8" x14ac:dyDescent="0.25">
      <c r="A20" s="225"/>
      <c r="B20" s="70" t="s">
        <v>181</v>
      </c>
      <c r="C20" s="226"/>
      <c r="D20" s="211"/>
      <c r="E20" s="54"/>
      <c r="F20" s="54"/>
      <c r="G20" s="162">
        <v>302.29000000000002</v>
      </c>
      <c r="H20" s="69"/>
    </row>
    <row r="21" spans="1:8" x14ac:dyDescent="0.25">
      <c r="A21" s="225"/>
      <c r="B21" s="70" t="s">
        <v>182</v>
      </c>
      <c r="C21" s="226"/>
      <c r="D21" s="211"/>
      <c r="E21" s="54"/>
      <c r="F21" s="54"/>
      <c r="G21" s="162">
        <v>115.56</v>
      </c>
      <c r="H21" s="69"/>
    </row>
    <row r="22" spans="1:8" x14ac:dyDescent="0.25">
      <c r="A22" s="225"/>
      <c r="B22" s="70" t="s">
        <v>183</v>
      </c>
      <c r="C22" s="226"/>
      <c r="D22" s="211"/>
      <c r="E22" s="54"/>
      <c r="F22" s="54"/>
      <c r="G22" s="162">
        <v>45.46</v>
      </c>
      <c r="H22" s="69"/>
    </row>
    <row r="23" spans="1:8" ht="24" x14ac:dyDescent="0.25">
      <c r="A23" s="225"/>
      <c r="B23" s="37" t="s">
        <v>26</v>
      </c>
      <c r="C23" s="226"/>
      <c r="D23" s="211"/>
      <c r="E23" s="54"/>
      <c r="F23" s="54"/>
      <c r="G23" s="162"/>
      <c r="H23" s="69"/>
    </row>
    <row r="24" spans="1:8" x14ac:dyDescent="0.25">
      <c r="A24" s="225"/>
      <c r="B24" s="70" t="s">
        <v>180</v>
      </c>
      <c r="C24" s="226"/>
      <c r="D24" s="211"/>
      <c r="E24" s="54"/>
      <c r="F24" s="54"/>
      <c r="G24" s="162"/>
      <c r="H24" s="69"/>
    </row>
    <row r="25" spans="1:8" x14ac:dyDescent="0.25">
      <c r="A25" s="225"/>
      <c r="B25" s="70" t="s">
        <v>181</v>
      </c>
      <c r="C25" s="226"/>
      <c r="D25" s="211"/>
      <c r="E25" s="54"/>
      <c r="F25" s="54"/>
      <c r="G25" s="162"/>
      <c r="H25" s="69"/>
    </row>
    <row r="26" spans="1:8" x14ac:dyDescent="0.25">
      <c r="A26" s="225"/>
      <c r="B26" s="70" t="s">
        <v>182</v>
      </c>
      <c r="C26" s="226"/>
      <c r="D26" s="211"/>
      <c r="E26" s="54"/>
      <c r="F26" s="54"/>
      <c r="G26" s="162"/>
      <c r="H26" s="69"/>
    </row>
    <row r="27" spans="1:8" x14ac:dyDescent="0.25">
      <c r="A27" s="225"/>
      <c r="B27" s="70" t="s">
        <v>183</v>
      </c>
      <c r="C27" s="226"/>
      <c r="D27" s="211"/>
      <c r="E27" s="54"/>
      <c r="F27" s="54"/>
      <c r="G27" s="162"/>
      <c r="H27" s="69"/>
    </row>
    <row r="28" spans="1:8" x14ac:dyDescent="0.25">
      <c r="A28" s="225"/>
      <c r="B28" s="37" t="s">
        <v>28</v>
      </c>
      <c r="C28" s="226"/>
      <c r="D28" s="211"/>
      <c r="E28" s="54"/>
      <c r="F28" s="54"/>
      <c r="G28" s="162"/>
      <c r="H28" s="69"/>
    </row>
    <row r="29" spans="1:8" x14ac:dyDescent="0.25">
      <c r="A29" s="225"/>
      <c r="B29" s="70" t="s">
        <v>180</v>
      </c>
      <c r="C29" s="226"/>
      <c r="D29" s="211"/>
      <c r="E29" s="54"/>
      <c r="F29" s="54"/>
      <c r="G29" s="162">
        <v>197.46</v>
      </c>
      <c r="H29" s="69"/>
    </row>
    <row r="30" spans="1:8" x14ac:dyDescent="0.25">
      <c r="A30" s="225"/>
      <c r="B30" s="70" t="s">
        <v>181</v>
      </c>
      <c r="C30" s="226"/>
      <c r="D30" s="211"/>
      <c r="E30" s="54"/>
      <c r="F30" s="54"/>
      <c r="G30" s="162">
        <v>126.65</v>
      </c>
      <c r="H30" s="69"/>
    </row>
    <row r="31" spans="1:8" x14ac:dyDescent="0.25">
      <c r="A31" s="225"/>
      <c r="B31" s="70" t="s">
        <v>182</v>
      </c>
      <c r="C31" s="226"/>
      <c r="D31" s="211"/>
      <c r="E31" s="54"/>
      <c r="F31" s="54"/>
      <c r="G31" s="162">
        <v>54.04</v>
      </c>
      <c r="H31" s="69"/>
    </row>
    <row r="32" spans="1:8" x14ac:dyDescent="0.25">
      <c r="A32" s="225"/>
      <c r="B32" s="70" t="s">
        <v>183</v>
      </c>
      <c r="C32" s="226"/>
      <c r="D32" s="211"/>
      <c r="E32" s="54"/>
      <c r="F32" s="54"/>
      <c r="G32" s="162">
        <v>18.23</v>
      </c>
      <c r="H32" s="69"/>
    </row>
    <row r="33" spans="1:8" ht="24" x14ac:dyDescent="0.25">
      <c r="A33" s="225"/>
      <c r="B33" s="37" t="s">
        <v>94</v>
      </c>
      <c r="C33" s="226"/>
      <c r="D33" s="211"/>
      <c r="E33" s="54"/>
      <c r="F33" s="54"/>
      <c r="G33" s="162"/>
      <c r="H33" s="69"/>
    </row>
    <row r="34" spans="1:8" x14ac:dyDescent="0.25">
      <c r="A34" s="225"/>
      <c r="B34" s="70" t="s">
        <v>180</v>
      </c>
      <c r="C34" s="226"/>
      <c r="D34" s="211"/>
      <c r="E34" s="54"/>
      <c r="F34" s="54"/>
      <c r="G34" s="162"/>
      <c r="H34" s="69"/>
    </row>
    <row r="35" spans="1:8" x14ac:dyDescent="0.25">
      <c r="A35" s="225"/>
      <c r="B35" s="70" t="s">
        <v>181</v>
      </c>
      <c r="C35" s="226"/>
      <c r="D35" s="211"/>
      <c r="E35" s="54"/>
      <c r="F35" s="54"/>
      <c r="G35" s="162"/>
      <c r="H35" s="69"/>
    </row>
    <row r="36" spans="1:8" x14ac:dyDescent="0.25">
      <c r="A36" s="225"/>
      <c r="B36" s="70" t="s">
        <v>182</v>
      </c>
      <c r="C36" s="226"/>
      <c r="D36" s="211"/>
      <c r="E36" s="54"/>
      <c r="F36" s="54"/>
      <c r="G36" s="162"/>
      <c r="H36" s="69"/>
    </row>
    <row r="37" spans="1:8" x14ac:dyDescent="0.25">
      <c r="A37" s="225"/>
      <c r="B37" s="70" t="s">
        <v>183</v>
      </c>
      <c r="C37" s="226"/>
      <c r="D37" s="211"/>
      <c r="E37" s="54"/>
      <c r="F37" s="54"/>
      <c r="G37" s="162"/>
      <c r="H37" s="69"/>
    </row>
    <row r="38" spans="1:8" ht="24" x14ac:dyDescent="0.25">
      <c r="A38" s="225"/>
      <c r="B38" s="37" t="s">
        <v>30</v>
      </c>
      <c r="C38" s="226"/>
      <c r="D38" s="211"/>
      <c r="E38" s="54"/>
      <c r="F38" s="54"/>
      <c r="G38" s="162"/>
      <c r="H38" s="69"/>
    </row>
    <row r="39" spans="1:8" x14ac:dyDescent="0.25">
      <c r="A39" s="225"/>
      <c r="B39" s="70" t="s">
        <v>180</v>
      </c>
      <c r="C39" s="226"/>
      <c r="D39" s="211"/>
      <c r="E39" s="54"/>
      <c r="F39" s="54"/>
      <c r="G39" s="162">
        <v>353.11</v>
      </c>
      <c r="H39" s="69"/>
    </row>
    <row r="40" spans="1:8" x14ac:dyDescent="0.25">
      <c r="A40" s="225"/>
      <c r="B40" s="70" t="s">
        <v>181</v>
      </c>
      <c r="C40" s="226"/>
      <c r="D40" s="211"/>
      <c r="E40" s="54"/>
      <c r="F40" s="54"/>
      <c r="G40" s="162">
        <v>232.12</v>
      </c>
      <c r="H40" s="69"/>
    </row>
    <row r="41" spans="1:8" x14ac:dyDescent="0.25">
      <c r="A41" s="225"/>
      <c r="B41" s="70" t="s">
        <v>182</v>
      </c>
      <c r="C41" s="226"/>
      <c r="D41" s="211"/>
      <c r="E41" s="54"/>
      <c r="F41" s="54"/>
      <c r="G41" s="162">
        <v>88.71</v>
      </c>
      <c r="H41" s="69"/>
    </row>
    <row r="42" spans="1:8" x14ac:dyDescent="0.25">
      <c r="A42" s="225"/>
      <c r="B42" s="70" t="s">
        <v>183</v>
      </c>
      <c r="C42" s="226"/>
      <c r="D42" s="211"/>
      <c r="E42" s="54"/>
      <c r="F42" s="54"/>
      <c r="G42" s="162">
        <v>45.56</v>
      </c>
      <c r="H42" s="69"/>
    </row>
    <row r="43" spans="1:8" x14ac:dyDescent="0.25">
      <c r="A43" s="225"/>
      <c r="B43" s="126" t="s">
        <v>32</v>
      </c>
      <c r="C43" s="226"/>
      <c r="D43" s="211"/>
      <c r="E43" s="54"/>
      <c r="F43" s="54"/>
      <c r="G43" s="162"/>
      <c r="H43" s="69"/>
    </row>
    <row r="44" spans="1:8" x14ac:dyDescent="0.25">
      <c r="A44" s="225"/>
      <c r="B44" s="80" t="s">
        <v>279</v>
      </c>
      <c r="C44" s="226"/>
      <c r="D44" s="211"/>
      <c r="E44" s="54"/>
      <c r="F44" s="54"/>
      <c r="G44" s="162">
        <f>G45+G46+G47</f>
        <v>27448.34</v>
      </c>
      <c r="H44" s="69"/>
    </row>
    <row r="45" spans="1:8" x14ac:dyDescent="0.25">
      <c r="A45" s="225"/>
      <c r="B45" s="38" t="s">
        <v>184</v>
      </c>
      <c r="C45" s="226"/>
      <c r="D45" s="211"/>
      <c r="E45" s="54"/>
      <c r="F45" s="54"/>
      <c r="G45" s="162">
        <v>26365.97</v>
      </c>
      <c r="H45" s="69"/>
    </row>
    <row r="46" spans="1:8" x14ac:dyDescent="0.25">
      <c r="A46" s="225"/>
      <c r="B46" s="38" t="s">
        <v>185</v>
      </c>
      <c r="C46" s="226"/>
      <c r="D46" s="211"/>
      <c r="E46" s="54"/>
      <c r="F46" s="54"/>
      <c r="G46" s="162"/>
      <c r="H46" s="69"/>
    </row>
    <row r="47" spans="1:8" x14ac:dyDescent="0.25">
      <c r="A47" s="225"/>
      <c r="B47" s="38" t="s">
        <v>186</v>
      </c>
      <c r="C47" s="226"/>
      <c r="D47" s="211"/>
      <c r="E47" s="54"/>
      <c r="F47" s="54"/>
      <c r="G47" s="162">
        <v>1082.3699999999999</v>
      </c>
      <c r="H47" s="69"/>
    </row>
    <row r="48" spans="1:8" x14ac:dyDescent="0.25">
      <c r="A48" s="225"/>
      <c r="B48" s="80" t="s">
        <v>280</v>
      </c>
      <c r="C48" s="226"/>
      <c r="D48" s="211"/>
      <c r="E48" s="54"/>
      <c r="F48" s="54"/>
      <c r="G48" s="162">
        <f>G49+G50+G51</f>
        <v>26494.11</v>
      </c>
      <c r="H48" s="69"/>
    </row>
    <row r="49" spans="1:8" x14ac:dyDescent="0.25">
      <c r="A49" s="225"/>
      <c r="B49" s="38" t="s">
        <v>184</v>
      </c>
      <c r="C49" s="226"/>
      <c r="D49" s="211"/>
      <c r="E49" s="54"/>
      <c r="F49" s="54"/>
      <c r="G49" s="167">
        <v>25411.74</v>
      </c>
      <c r="H49" s="69"/>
    </row>
    <row r="50" spans="1:8" x14ac:dyDescent="0.25">
      <c r="A50" s="225"/>
      <c r="B50" s="38" t="s">
        <v>185</v>
      </c>
      <c r="C50" s="226"/>
      <c r="D50" s="211"/>
      <c r="E50" s="54"/>
      <c r="F50" s="54"/>
      <c r="G50" s="162"/>
      <c r="H50" s="69"/>
    </row>
    <row r="51" spans="1:8" x14ac:dyDescent="0.25">
      <c r="A51" s="225"/>
      <c r="B51" s="38" t="s">
        <v>186</v>
      </c>
      <c r="C51" s="226"/>
      <c r="D51" s="211"/>
      <c r="E51" s="54"/>
      <c r="F51" s="54"/>
      <c r="G51" s="167">
        <v>1082.3699999999999</v>
      </c>
      <c r="H51" s="69"/>
    </row>
    <row r="52" spans="1:8" x14ac:dyDescent="0.25">
      <c r="A52" s="225"/>
      <c r="B52" s="80" t="s">
        <v>281</v>
      </c>
      <c r="C52" s="226"/>
      <c r="D52" s="211"/>
      <c r="E52" s="54"/>
      <c r="F52" s="54"/>
      <c r="G52" s="167">
        <f>G53+G54+G55</f>
        <v>28837.225999999999</v>
      </c>
      <c r="H52" s="69"/>
    </row>
    <row r="53" spans="1:8" x14ac:dyDescent="0.25">
      <c r="A53" s="225"/>
      <c r="B53" s="38" t="s">
        <v>184</v>
      </c>
      <c r="C53" s="226"/>
      <c r="D53" s="211"/>
      <c r="E53" s="54"/>
      <c r="F53" s="54"/>
      <c r="G53" s="167">
        <v>27754.852999999999</v>
      </c>
      <c r="H53" s="69"/>
    </row>
    <row r="54" spans="1:8" x14ac:dyDescent="0.25">
      <c r="A54" s="225"/>
      <c r="B54" s="38" t="s">
        <v>185</v>
      </c>
      <c r="C54" s="226"/>
      <c r="D54" s="211"/>
      <c r="E54" s="54"/>
      <c r="F54" s="54"/>
      <c r="G54" s="167"/>
      <c r="H54" s="69"/>
    </row>
    <row r="55" spans="1:8" x14ac:dyDescent="0.25">
      <c r="A55" s="225"/>
      <c r="B55" s="38" t="s">
        <v>186</v>
      </c>
      <c r="C55" s="226"/>
      <c r="D55" s="211"/>
      <c r="E55" s="54"/>
      <c r="F55" s="54"/>
      <c r="G55" s="167">
        <v>1082.373</v>
      </c>
      <c r="H55" s="69"/>
    </row>
    <row r="56" spans="1:8" x14ac:dyDescent="0.25">
      <c r="A56" s="225"/>
      <c r="B56" s="80" t="s">
        <v>282</v>
      </c>
      <c r="C56" s="226"/>
      <c r="D56" s="211"/>
      <c r="E56" s="54"/>
      <c r="F56" s="54"/>
      <c r="G56" s="167">
        <f>G57+G58+G59</f>
        <v>41593.94</v>
      </c>
      <c r="H56" s="69"/>
    </row>
    <row r="57" spans="1:8" x14ac:dyDescent="0.25">
      <c r="A57" s="225"/>
      <c r="B57" s="38" t="s">
        <v>184</v>
      </c>
      <c r="C57" s="226"/>
      <c r="D57" s="211"/>
      <c r="E57" s="54"/>
      <c r="F57" s="54"/>
      <c r="G57" s="167">
        <v>39647.54</v>
      </c>
      <c r="H57" s="69"/>
    </row>
    <row r="58" spans="1:8" x14ac:dyDescent="0.25">
      <c r="A58" s="225"/>
      <c r="B58" s="38" t="s">
        <v>185</v>
      </c>
      <c r="C58" s="226"/>
      <c r="D58" s="211"/>
      <c r="E58" s="54"/>
      <c r="F58" s="54"/>
      <c r="G58" s="162"/>
      <c r="H58" s="69"/>
    </row>
    <row r="59" spans="1:8" x14ac:dyDescent="0.25">
      <c r="A59" s="225"/>
      <c r="B59" s="38" t="s">
        <v>186</v>
      </c>
      <c r="C59" s="226"/>
      <c r="D59" s="211"/>
      <c r="E59" s="54"/>
      <c r="F59" s="54"/>
      <c r="G59" s="167">
        <v>1946.4</v>
      </c>
      <c r="H59" s="69"/>
    </row>
    <row r="60" spans="1:8" ht="30" x14ac:dyDescent="0.25">
      <c r="A60" s="225"/>
      <c r="B60" s="81" t="s">
        <v>283</v>
      </c>
      <c r="C60" s="226"/>
      <c r="D60" s="211"/>
      <c r="E60" s="54"/>
      <c r="F60" s="54"/>
      <c r="G60" s="167">
        <f>G61+G62+G63</f>
        <v>39664.730000000003</v>
      </c>
      <c r="H60" s="69"/>
    </row>
    <row r="61" spans="1:8" x14ac:dyDescent="0.25">
      <c r="A61" s="225"/>
      <c r="B61" s="38" t="s">
        <v>184</v>
      </c>
      <c r="C61" s="226"/>
      <c r="D61" s="211"/>
      <c r="E61" s="54"/>
      <c r="F61" s="54"/>
      <c r="G61" s="167">
        <v>37718.33</v>
      </c>
      <c r="H61" s="69"/>
    </row>
    <row r="62" spans="1:8" x14ac:dyDescent="0.25">
      <c r="A62" s="225"/>
      <c r="B62" s="38" t="s">
        <v>185</v>
      </c>
      <c r="C62" s="226"/>
      <c r="D62" s="211"/>
      <c r="E62" s="54"/>
      <c r="F62" s="54"/>
      <c r="G62" s="167"/>
      <c r="H62" s="69"/>
    </row>
    <row r="63" spans="1:8" x14ac:dyDescent="0.25">
      <c r="A63" s="225"/>
      <c r="B63" s="38" t="s">
        <v>186</v>
      </c>
      <c r="C63" s="226"/>
      <c r="D63" s="211"/>
      <c r="E63" s="54"/>
      <c r="F63" s="54"/>
      <c r="G63" s="167">
        <v>1946.4</v>
      </c>
      <c r="H63" s="69"/>
    </row>
    <row r="64" spans="1:8" ht="30" x14ac:dyDescent="0.25">
      <c r="A64" s="225"/>
      <c r="B64" s="81" t="s">
        <v>284</v>
      </c>
      <c r="C64" s="226"/>
      <c r="D64" s="211"/>
      <c r="E64" s="54"/>
      <c r="F64" s="54"/>
      <c r="G64" s="167">
        <f>G65+G66+G67</f>
        <v>44380.35</v>
      </c>
      <c r="H64" s="69"/>
    </row>
    <row r="65" spans="1:8" x14ac:dyDescent="0.25">
      <c r="A65" s="225"/>
      <c r="B65" s="38" t="s">
        <v>184</v>
      </c>
      <c r="C65" s="226"/>
      <c r="D65" s="211"/>
      <c r="E65" s="54"/>
      <c r="F65" s="54"/>
      <c r="G65" s="167">
        <v>42433.95</v>
      </c>
      <c r="H65" s="69"/>
    </row>
    <row r="66" spans="1:8" x14ac:dyDescent="0.25">
      <c r="A66" s="225"/>
      <c r="B66" s="38" t="s">
        <v>185</v>
      </c>
      <c r="C66" s="226"/>
      <c r="D66" s="211"/>
      <c r="E66" s="54"/>
      <c r="F66" s="54"/>
      <c r="G66" s="167"/>
      <c r="H66" s="69"/>
    </row>
    <row r="67" spans="1:8" x14ac:dyDescent="0.25">
      <c r="A67" s="225"/>
      <c r="B67" s="38" t="s">
        <v>186</v>
      </c>
      <c r="C67" s="226"/>
      <c r="D67" s="211"/>
      <c r="E67" s="54"/>
      <c r="F67" s="54"/>
      <c r="G67" s="167">
        <v>1946.4</v>
      </c>
      <c r="H67" s="69"/>
    </row>
    <row r="68" spans="1:8" x14ac:dyDescent="0.25">
      <c r="A68" s="225"/>
      <c r="B68" s="81" t="s">
        <v>285</v>
      </c>
      <c r="C68" s="226"/>
      <c r="D68" s="211"/>
      <c r="E68" s="54"/>
      <c r="F68" s="54"/>
      <c r="G68" s="167">
        <f>G69+G70+G71</f>
        <v>5245.5700000000006</v>
      </c>
      <c r="H68" s="69"/>
    </row>
    <row r="69" spans="1:8" x14ac:dyDescent="0.25">
      <c r="A69" s="225"/>
      <c r="B69" s="38" t="s">
        <v>184</v>
      </c>
      <c r="C69" s="226"/>
      <c r="D69" s="211"/>
      <c r="E69" s="54"/>
      <c r="F69" s="54"/>
      <c r="G69" s="167">
        <v>5232.0200000000004</v>
      </c>
      <c r="H69" s="69"/>
    </row>
    <row r="70" spans="1:8" x14ac:dyDescent="0.25">
      <c r="A70" s="225"/>
      <c r="B70" s="38" t="s">
        <v>185</v>
      </c>
      <c r="C70" s="226"/>
      <c r="D70" s="211"/>
      <c r="E70" s="54"/>
      <c r="F70" s="54"/>
      <c r="G70" s="167"/>
      <c r="H70" s="69"/>
    </row>
    <row r="71" spans="1:8" x14ac:dyDescent="0.25">
      <c r="A71" s="225"/>
      <c r="B71" s="38" t="s">
        <v>186</v>
      </c>
      <c r="C71" s="226"/>
      <c r="D71" s="211"/>
      <c r="E71" s="54"/>
      <c r="F71" s="54"/>
      <c r="G71" s="167">
        <v>13.55</v>
      </c>
      <c r="H71" s="69"/>
    </row>
    <row r="72" spans="1:8" x14ac:dyDescent="0.25">
      <c r="A72" s="225"/>
      <c r="B72" s="60" t="s">
        <v>81</v>
      </c>
      <c r="C72" s="226"/>
      <c r="D72" s="211"/>
      <c r="E72" s="225"/>
      <c r="F72" s="225"/>
      <c r="G72" s="225"/>
      <c r="H72" s="225"/>
    </row>
    <row r="73" spans="1:8" x14ac:dyDescent="0.25">
      <c r="A73" s="225"/>
      <c r="B73" s="60" t="s">
        <v>101</v>
      </c>
      <c r="C73" s="226"/>
      <c r="D73" s="211"/>
      <c r="E73" s="54"/>
      <c r="F73" s="54"/>
      <c r="G73" s="161"/>
      <c r="H73" s="69"/>
    </row>
    <row r="74" spans="1:8" x14ac:dyDescent="0.25">
      <c r="A74" s="225"/>
      <c r="B74" s="81" t="s">
        <v>286</v>
      </c>
      <c r="C74" s="226"/>
      <c r="D74" s="211"/>
      <c r="E74" s="54"/>
      <c r="F74" s="54"/>
      <c r="G74" s="163">
        <f>G75+G76+G77</f>
        <v>17952.37</v>
      </c>
      <c r="H74" s="69"/>
    </row>
    <row r="75" spans="1:8" x14ac:dyDescent="0.25">
      <c r="A75" s="225"/>
      <c r="B75" s="38" t="s">
        <v>184</v>
      </c>
      <c r="C75" s="226"/>
      <c r="D75" s="211"/>
      <c r="E75" s="54"/>
      <c r="F75" s="54"/>
      <c r="G75" s="163">
        <v>2577.34</v>
      </c>
      <c r="H75" s="69"/>
    </row>
    <row r="76" spans="1:8" x14ac:dyDescent="0.25">
      <c r="A76" s="225"/>
      <c r="B76" s="38" t="s">
        <v>185</v>
      </c>
      <c r="C76" s="226"/>
      <c r="D76" s="211"/>
      <c r="E76" s="54"/>
      <c r="F76" s="54"/>
      <c r="G76" s="163">
        <v>14175.76</v>
      </c>
      <c r="H76" s="69"/>
    </row>
    <row r="77" spans="1:8" x14ac:dyDescent="0.25">
      <c r="A77" s="225"/>
      <c r="B77" s="38" t="s">
        <v>186</v>
      </c>
      <c r="C77" s="226"/>
      <c r="D77" s="211"/>
      <c r="E77" s="54"/>
      <c r="F77" s="54"/>
      <c r="G77" s="163">
        <v>1199.27</v>
      </c>
      <c r="H77" s="69"/>
    </row>
    <row r="78" spans="1:8" ht="45" x14ac:dyDescent="0.25">
      <c r="A78" s="225"/>
      <c r="B78" s="60" t="s">
        <v>37</v>
      </c>
      <c r="C78" s="226"/>
      <c r="D78" s="211"/>
      <c r="E78" s="225"/>
      <c r="F78" s="225"/>
      <c r="G78" s="225"/>
      <c r="H78" s="225"/>
    </row>
    <row r="79" spans="1:8" ht="30" x14ac:dyDescent="0.25">
      <c r="A79" s="225"/>
      <c r="B79" s="56" t="s">
        <v>287</v>
      </c>
      <c r="C79" s="226"/>
      <c r="D79" s="211"/>
      <c r="E79" s="54"/>
      <c r="F79" s="54"/>
      <c r="G79" s="167">
        <f>G80+G81+G82</f>
        <v>6996.7055</v>
      </c>
      <c r="H79" s="69"/>
    </row>
    <row r="80" spans="1:8" x14ac:dyDescent="0.25">
      <c r="A80" s="225"/>
      <c r="B80" s="38" t="s">
        <v>184</v>
      </c>
      <c r="C80" s="226"/>
      <c r="D80" s="211"/>
      <c r="E80" s="54"/>
      <c r="F80" s="54"/>
      <c r="G80" s="167">
        <v>1765.3125</v>
      </c>
      <c r="H80" s="69"/>
    </row>
    <row r="81" spans="1:8" x14ac:dyDescent="0.25">
      <c r="A81" s="225"/>
      <c r="B81" s="38" t="s">
        <v>185</v>
      </c>
      <c r="C81" s="226"/>
      <c r="D81" s="211"/>
      <c r="E81" s="54"/>
      <c r="F81" s="54"/>
      <c r="G81" s="167">
        <v>3951.8130000000001</v>
      </c>
      <c r="H81" s="69"/>
    </row>
    <row r="82" spans="1:8" x14ac:dyDescent="0.25">
      <c r="A82" s="225"/>
      <c r="B82" s="38" t="s">
        <v>186</v>
      </c>
      <c r="C82" s="226"/>
      <c r="D82" s="211"/>
      <c r="E82" s="54"/>
      <c r="F82" s="54"/>
      <c r="G82" s="167">
        <v>1279.58</v>
      </c>
      <c r="H82" s="69"/>
    </row>
    <row r="83" spans="1:8" ht="16.149999999999999" customHeight="1" x14ac:dyDescent="0.25">
      <c r="A83" s="225"/>
      <c r="B83" s="56" t="s">
        <v>288</v>
      </c>
      <c r="C83" s="226"/>
      <c r="D83" s="211"/>
      <c r="E83" s="54"/>
      <c r="F83" s="54"/>
      <c r="G83" s="167">
        <f>G84+G85+G86</f>
        <v>2511.8049999999998</v>
      </c>
      <c r="H83" s="69"/>
    </row>
    <row r="84" spans="1:8" x14ac:dyDescent="0.25">
      <c r="A84" s="225"/>
      <c r="B84" s="38" t="s">
        <v>184</v>
      </c>
      <c r="C84" s="226"/>
      <c r="D84" s="211"/>
      <c r="E84" s="54"/>
      <c r="F84" s="54"/>
      <c r="G84" s="167">
        <v>362.71249999999998</v>
      </c>
      <c r="H84" s="69"/>
    </row>
    <row r="85" spans="1:8" x14ac:dyDescent="0.25">
      <c r="A85" s="225"/>
      <c r="B85" s="38" t="s">
        <v>185</v>
      </c>
      <c r="C85" s="226"/>
      <c r="D85" s="211"/>
      <c r="E85" s="54"/>
      <c r="F85" s="54"/>
      <c r="G85" s="167">
        <v>2083.1424999999999</v>
      </c>
      <c r="H85" s="69"/>
    </row>
    <row r="86" spans="1:8" x14ac:dyDescent="0.25">
      <c r="A86" s="225"/>
      <c r="B86" s="38" t="s">
        <v>186</v>
      </c>
      <c r="C86" s="226"/>
      <c r="D86" s="211"/>
      <c r="E86" s="54"/>
      <c r="F86" s="54"/>
      <c r="G86" s="167">
        <v>65.95</v>
      </c>
      <c r="H86" s="69"/>
    </row>
    <row r="87" spans="1:8" x14ac:dyDescent="0.25">
      <c r="A87" s="225"/>
      <c r="B87" s="56" t="s">
        <v>289</v>
      </c>
      <c r="C87" s="226"/>
      <c r="D87" s="211"/>
      <c r="E87" s="54"/>
      <c r="F87" s="54"/>
      <c r="G87" s="167">
        <f>G88+G89+G90</f>
        <v>3161.03</v>
      </c>
      <c r="H87" s="69"/>
    </row>
    <row r="88" spans="1:8" x14ac:dyDescent="0.25">
      <c r="A88" s="225"/>
      <c r="B88" s="38" t="s">
        <v>184</v>
      </c>
      <c r="C88" s="226"/>
      <c r="D88" s="211"/>
      <c r="E88" s="54"/>
      <c r="F88" s="54"/>
      <c r="G88" s="167">
        <v>963.57</v>
      </c>
      <c r="H88" s="69"/>
    </row>
    <row r="89" spans="1:8" x14ac:dyDescent="0.25">
      <c r="A89" s="225"/>
      <c r="B89" s="38" t="s">
        <v>185</v>
      </c>
      <c r="C89" s="226"/>
      <c r="D89" s="211"/>
      <c r="E89" s="54"/>
      <c r="F89" s="54"/>
      <c r="G89" s="167">
        <v>1986.12</v>
      </c>
      <c r="H89" s="69"/>
    </row>
    <row r="90" spans="1:8" x14ac:dyDescent="0.25">
      <c r="A90" s="225"/>
      <c r="B90" s="38" t="s">
        <v>186</v>
      </c>
      <c r="C90" s="226"/>
      <c r="D90" s="211"/>
      <c r="E90" s="54"/>
      <c r="F90" s="54"/>
      <c r="G90" s="167">
        <v>211.34</v>
      </c>
      <c r="H90" s="69"/>
    </row>
    <row r="91" spans="1:8" x14ac:dyDescent="0.25">
      <c r="A91" s="225"/>
      <c r="B91" s="56" t="s">
        <v>290</v>
      </c>
      <c r="C91" s="226"/>
      <c r="D91" s="211"/>
      <c r="E91" s="54"/>
      <c r="F91" s="54"/>
      <c r="G91" s="167">
        <f>G92+G93+G94</f>
        <v>2948.87</v>
      </c>
      <c r="H91" s="69"/>
    </row>
    <row r="92" spans="1:8" x14ac:dyDescent="0.25">
      <c r="A92" s="225"/>
      <c r="B92" s="38" t="s">
        <v>184</v>
      </c>
      <c r="C92" s="226"/>
      <c r="D92" s="211"/>
      <c r="E92" s="54"/>
      <c r="F92" s="54"/>
      <c r="G92" s="167">
        <v>602.67999999999995</v>
      </c>
      <c r="H92" s="69"/>
    </row>
    <row r="93" spans="1:8" x14ac:dyDescent="0.25">
      <c r="A93" s="225"/>
      <c r="B93" s="38" t="s">
        <v>185</v>
      </c>
      <c r="C93" s="226"/>
      <c r="D93" s="211"/>
      <c r="E93" s="54"/>
      <c r="F93" s="54"/>
      <c r="G93" s="167">
        <v>2214</v>
      </c>
      <c r="H93" s="69"/>
    </row>
    <row r="94" spans="1:8" x14ac:dyDescent="0.25">
      <c r="A94" s="225"/>
      <c r="B94" s="38" t="s">
        <v>186</v>
      </c>
      <c r="C94" s="226"/>
      <c r="D94" s="211"/>
      <c r="E94" s="54"/>
      <c r="F94" s="54"/>
      <c r="G94" s="167">
        <v>132.19</v>
      </c>
      <c r="H94" s="69"/>
    </row>
    <row r="95" spans="1:8" x14ac:dyDescent="0.25">
      <c r="A95" s="225"/>
      <c r="B95" s="56" t="s">
        <v>291</v>
      </c>
      <c r="C95" s="226"/>
      <c r="D95" s="211"/>
      <c r="E95" s="54"/>
      <c r="F95" s="54"/>
      <c r="G95" s="167">
        <f>G96+G97+G98</f>
        <v>2159.92</v>
      </c>
      <c r="H95" s="69"/>
    </row>
    <row r="96" spans="1:8" x14ac:dyDescent="0.25">
      <c r="A96" s="225"/>
      <c r="B96" s="38" t="s">
        <v>184</v>
      </c>
      <c r="C96" s="226"/>
      <c r="D96" s="211"/>
      <c r="E96" s="54"/>
      <c r="F96" s="54"/>
      <c r="G96" s="167">
        <v>417.8</v>
      </c>
      <c r="H96" s="69"/>
    </row>
    <row r="97" spans="1:8" x14ac:dyDescent="0.25">
      <c r="A97" s="225"/>
      <c r="B97" s="38" t="s">
        <v>185</v>
      </c>
      <c r="C97" s="226"/>
      <c r="D97" s="211"/>
      <c r="E97" s="54"/>
      <c r="F97" s="54"/>
      <c r="G97" s="167">
        <v>1658.19</v>
      </c>
      <c r="H97" s="69"/>
    </row>
    <row r="98" spans="1:8" x14ac:dyDescent="0.25">
      <c r="A98" s="225"/>
      <c r="B98" s="38" t="s">
        <v>186</v>
      </c>
      <c r="C98" s="226"/>
      <c r="D98" s="211"/>
      <c r="E98" s="54"/>
      <c r="F98" s="54"/>
      <c r="G98" s="167">
        <v>83.93</v>
      </c>
      <c r="H98" s="69"/>
    </row>
    <row r="99" spans="1:8" x14ac:dyDescent="0.25">
      <c r="A99" s="225"/>
      <c r="B99" s="56" t="s">
        <v>292</v>
      </c>
      <c r="C99" s="226"/>
      <c r="D99" s="211"/>
      <c r="E99" s="54"/>
      <c r="F99" s="54"/>
      <c r="G99" s="167">
        <f>G100+G101+G102</f>
        <v>2067.81</v>
      </c>
      <c r="H99" s="69"/>
    </row>
    <row r="100" spans="1:8" x14ac:dyDescent="0.25">
      <c r="A100" s="225"/>
      <c r="B100" s="38" t="s">
        <v>184</v>
      </c>
      <c r="C100" s="226"/>
      <c r="D100" s="211"/>
      <c r="E100" s="54"/>
      <c r="F100" s="54"/>
      <c r="G100" s="167">
        <v>259.51</v>
      </c>
      <c r="H100" s="69"/>
    </row>
    <row r="101" spans="1:8" x14ac:dyDescent="0.25">
      <c r="A101" s="225"/>
      <c r="B101" s="38" t="s">
        <v>185</v>
      </c>
      <c r="C101" s="226"/>
      <c r="D101" s="211"/>
      <c r="E101" s="54"/>
      <c r="F101" s="54"/>
      <c r="G101" s="167">
        <v>1770.09</v>
      </c>
      <c r="H101" s="69"/>
    </row>
    <row r="102" spans="1:8" x14ac:dyDescent="0.25">
      <c r="A102" s="225"/>
      <c r="B102" s="38" t="s">
        <v>186</v>
      </c>
      <c r="C102" s="226"/>
      <c r="D102" s="211"/>
      <c r="E102" s="54"/>
      <c r="F102" s="54"/>
      <c r="G102" s="167">
        <v>38.21</v>
      </c>
      <c r="H102" s="69"/>
    </row>
    <row r="103" spans="1:8" x14ac:dyDescent="0.25">
      <c r="A103" s="225"/>
      <c r="B103" s="56" t="s">
        <v>293</v>
      </c>
      <c r="C103" s="226"/>
      <c r="D103" s="211"/>
      <c r="E103" s="54"/>
      <c r="F103" s="54"/>
      <c r="G103" s="167">
        <f>G104+G105+G106</f>
        <v>8801.77</v>
      </c>
      <c r="H103" s="69"/>
    </row>
    <row r="104" spans="1:8" x14ac:dyDescent="0.25">
      <c r="A104" s="225"/>
      <c r="B104" s="38" t="s">
        <v>184</v>
      </c>
      <c r="C104" s="226"/>
      <c r="D104" s="211"/>
      <c r="E104" s="54"/>
      <c r="F104" s="54"/>
      <c r="G104" s="167">
        <v>792.39</v>
      </c>
      <c r="H104" s="69"/>
    </row>
    <row r="105" spans="1:8" x14ac:dyDescent="0.25">
      <c r="A105" s="225"/>
      <c r="B105" s="38" t="s">
        <v>185</v>
      </c>
      <c r="C105" s="226"/>
      <c r="D105" s="211"/>
      <c r="E105" s="54"/>
      <c r="F105" s="54"/>
      <c r="G105" s="167">
        <v>7825.6</v>
      </c>
      <c r="H105" s="69"/>
    </row>
    <row r="106" spans="1:8" x14ac:dyDescent="0.25">
      <c r="A106" s="225"/>
      <c r="B106" s="38" t="s">
        <v>186</v>
      </c>
      <c r="C106" s="226"/>
      <c r="D106" s="211"/>
      <c r="E106" s="54"/>
      <c r="F106" s="54"/>
      <c r="G106" s="167">
        <v>183.78</v>
      </c>
      <c r="H106" s="69"/>
    </row>
    <row r="107" spans="1:8" x14ac:dyDescent="0.25">
      <c r="A107" s="225"/>
      <c r="B107" s="56" t="s">
        <v>294</v>
      </c>
      <c r="C107" s="226"/>
      <c r="D107" s="211"/>
      <c r="E107" s="54"/>
      <c r="F107" s="54"/>
      <c r="G107" s="167">
        <f>G108+G109+G110</f>
        <v>3976</v>
      </c>
      <c r="H107" s="69"/>
    </row>
    <row r="108" spans="1:8" x14ac:dyDescent="0.25">
      <c r="A108" s="225"/>
      <c r="B108" s="38" t="s">
        <v>184</v>
      </c>
      <c r="C108" s="226"/>
      <c r="D108" s="211"/>
      <c r="E108" s="54"/>
      <c r="F108" s="54"/>
      <c r="G108" s="167">
        <v>347.24</v>
      </c>
      <c r="H108" s="69"/>
    </row>
    <row r="109" spans="1:8" x14ac:dyDescent="0.25">
      <c r="A109" s="225"/>
      <c r="B109" s="38" t="s">
        <v>185</v>
      </c>
      <c r="C109" s="226"/>
      <c r="D109" s="211"/>
      <c r="E109" s="54"/>
      <c r="F109" s="54"/>
      <c r="G109" s="167">
        <v>3551.56</v>
      </c>
      <c r="H109" s="69"/>
    </row>
    <row r="110" spans="1:8" x14ac:dyDescent="0.25">
      <c r="A110" s="225"/>
      <c r="B110" s="38" t="s">
        <v>186</v>
      </c>
      <c r="C110" s="226"/>
      <c r="D110" s="211"/>
      <c r="E110" s="54"/>
      <c r="F110" s="54"/>
      <c r="G110" s="167">
        <v>77.2</v>
      </c>
      <c r="H110" s="69"/>
    </row>
    <row r="111" spans="1:8" x14ac:dyDescent="0.25">
      <c r="A111" s="225"/>
      <c r="B111" s="56" t="s">
        <v>295</v>
      </c>
      <c r="C111" s="226"/>
      <c r="D111" s="211"/>
      <c r="E111" s="54"/>
      <c r="F111" s="54"/>
      <c r="G111" s="167">
        <f>G112+G113+G114</f>
        <v>2970.9315999999999</v>
      </c>
      <c r="H111" s="69"/>
    </row>
    <row r="112" spans="1:8" x14ac:dyDescent="0.25">
      <c r="A112" s="225"/>
      <c r="B112" s="38" t="s">
        <v>184</v>
      </c>
      <c r="C112" s="226"/>
      <c r="D112" s="211"/>
      <c r="E112" s="54"/>
      <c r="F112" s="54"/>
      <c r="G112" s="167">
        <v>220.38560000000001</v>
      </c>
      <c r="H112" s="69"/>
    </row>
    <row r="113" spans="1:8" x14ac:dyDescent="0.25">
      <c r="A113" s="225"/>
      <c r="B113" s="38" t="s">
        <v>185</v>
      </c>
      <c r="C113" s="226"/>
      <c r="D113" s="211"/>
      <c r="E113" s="54"/>
      <c r="F113" s="54"/>
      <c r="G113" s="167">
        <v>2701.9059999999999</v>
      </c>
      <c r="H113" s="69"/>
    </row>
    <row r="114" spans="1:8" x14ac:dyDescent="0.25">
      <c r="A114" s="225"/>
      <c r="B114" s="38" t="s">
        <v>186</v>
      </c>
      <c r="C114" s="226"/>
      <c r="D114" s="211"/>
      <c r="E114" s="54"/>
      <c r="F114" s="54"/>
      <c r="G114" s="167">
        <v>48.64</v>
      </c>
      <c r="H114" s="69"/>
    </row>
    <row r="115" spans="1:8" x14ac:dyDescent="0.25">
      <c r="A115" s="225"/>
      <c r="B115" s="56" t="s">
        <v>296</v>
      </c>
      <c r="C115" s="226"/>
      <c r="D115" s="211"/>
      <c r="E115" s="54"/>
      <c r="F115" s="54"/>
      <c r="G115" s="167">
        <f>G116+G117+G118</f>
        <v>2101.6099999999997</v>
      </c>
      <c r="H115" s="69"/>
    </row>
    <row r="116" spans="1:8" x14ac:dyDescent="0.25">
      <c r="A116" s="225"/>
      <c r="B116" s="38" t="s">
        <v>184</v>
      </c>
      <c r="C116" s="226"/>
      <c r="D116" s="211"/>
      <c r="E116" s="54"/>
      <c r="F116" s="54"/>
      <c r="G116" s="167">
        <v>92.73</v>
      </c>
      <c r="H116" s="69"/>
    </row>
    <row r="117" spans="1:8" x14ac:dyDescent="0.25">
      <c r="A117" s="225"/>
      <c r="B117" s="38" t="s">
        <v>185</v>
      </c>
      <c r="C117" s="226"/>
      <c r="D117" s="211"/>
      <c r="E117" s="54"/>
      <c r="F117" s="54"/>
      <c r="G117" s="167">
        <v>1987.09</v>
      </c>
      <c r="H117" s="69"/>
    </row>
    <row r="118" spans="1:8" x14ac:dyDescent="0.25">
      <c r="A118" s="225"/>
      <c r="B118" s="38" t="s">
        <v>186</v>
      </c>
      <c r="C118" s="226"/>
      <c r="D118" s="211"/>
      <c r="E118" s="54"/>
      <c r="F118" s="54"/>
      <c r="G118" s="167">
        <v>21.79</v>
      </c>
      <c r="H118" s="69"/>
    </row>
    <row r="119" spans="1:8" x14ac:dyDescent="0.25">
      <c r="A119" s="225"/>
      <c r="B119" s="56" t="s">
        <v>297</v>
      </c>
      <c r="C119" s="226"/>
      <c r="D119" s="211"/>
      <c r="E119" s="54"/>
      <c r="F119" s="54"/>
      <c r="G119" s="167">
        <v>7000.5150000000003</v>
      </c>
      <c r="H119" s="69"/>
    </row>
    <row r="120" spans="1:8" x14ac:dyDescent="0.25">
      <c r="A120" s="225"/>
      <c r="B120" s="38" t="s">
        <v>184</v>
      </c>
      <c r="C120" s="226"/>
      <c r="D120" s="211"/>
      <c r="E120" s="54"/>
      <c r="F120" s="54"/>
      <c r="G120" s="167">
        <v>1300.0340000000001</v>
      </c>
      <c r="H120" s="69"/>
    </row>
    <row r="121" spans="1:8" x14ac:dyDescent="0.25">
      <c r="A121" s="225"/>
      <c r="B121" s="38" t="s">
        <v>185</v>
      </c>
      <c r="C121" s="226"/>
      <c r="D121" s="211"/>
      <c r="E121" s="54"/>
      <c r="F121" s="54"/>
      <c r="G121" s="167">
        <v>5272.7910000000002</v>
      </c>
      <c r="H121" s="69"/>
    </row>
    <row r="122" spans="1:8" x14ac:dyDescent="0.25">
      <c r="A122" s="225"/>
      <c r="B122" s="38" t="s">
        <v>186</v>
      </c>
      <c r="C122" s="226"/>
      <c r="D122" s="211"/>
      <c r="E122" s="54"/>
      <c r="F122" s="54"/>
      <c r="G122" s="167">
        <v>427.69</v>
      </c>
      <c r="H122" s="69"/>
    </row>
    <row r="123" spans="1:8" x14ac:dyDescent="0.25">
      <c r="A123" s="225"/>
      <c r="B123" s="56" t="s">
        <v>409</v>
      </c>
      <c r="C123" s="226"/>
      <c r="D123" s="211"/>
      <c r="E123" s="54"/>
      <c r="F123" s="54"/>
      <c r="G123" s="167">
        <v>17952.37</v>
      </c>
      <c r="H123" s="69"/>
    </row>
    <row r="124" spans="1:8" x14ac:dyDescent="0.25">
      <c r="A124" s="225"/>
      <c r="B124" s="38" t="s">
        <v>184</v>
      </c>
      <c r="C124" s="226"/>
      <c r="D124" s="211"/>
      <c r="E124" s="54"/>
      <c r="F124" s="54"/>
      <c r="G124" s="167">
        <v>2577.34</v>
      </c>
      <c r="H124" s="69"/>
    </row>
    <row r="125" spans="1:8" x14ac:dyDescent="0.25">
      <c r="A125" s="225"/>
      <c r="B125" s="38" t="s">
        <v>185</v>
      </c>
      <c r="C125" s="226"/>
      <c r="D125" s="211"/>
      <c r="E125" s="54"/>
      <c r="F125" s="54"/>
      <c r="G125" s="167">
        <v>14175.76</v>
      </c>
      <c r="H125" s="69"/>
    </row>
    <row r="126" spans="1:8" x14ac:dyDescent="0.25">
      <c r="A126" s="225"/>
      <c r="B126" s="38" t="s">
        <v>186</v>
      </c>
      <c r="C126" s="226"/>
      <c r="D126" s="211"/>
      <c r="E126" s="54"/>
      <c r="F126" s="54"/>
      <c r="G126" s="167">
        <v>1199.27</v>
      </c>
      <c r="H126" s="69"/>
    </row>
    <row r="127" spans="1:8" ht="121.5" x14ac:dyDescent="0.25">
      <c r="A127" s="225"/>
      <c r="B127" s="60" t="s">
        <v>272</v>
      </c>
      <c r="C127" s="230" t="s">
        <v>410</v>
      </c>
      <c r="D127" s="211" t="s">
        <v>21</v>
      </c>
      <c r="E127" s="225"/>
      <c r="F127" s="225"/>
      <c r="G127" s="225"/>
      <c r="H127" s="225"/>
    </row>
    <row r="128" spans="1:8" x14ac:dyDescent="0.25">
      <c r="A128" s="225"/>
      <c r="B128" s="70" t="s">
        <v>180</v>
      </c>
      <c r="C128" s="230"/>
      <c r="D128" s="211"/>
      <c r="E128" s="54"/>
      <c r="F128" s="54"/>
      <c r="G128" s="162">
        <f>G133+G143+G153</f>
        <v>939.25</v>
      </c>
      <c r="H128" s="69"/>
    </row>
    <row r="129" spans="1:8" x14ac:dyDescent="0.25">
      <c r="A129" s="225"/>
      <c r="B129" s="70" t="s">
        <v>181</v>
      </c>
      <c r="C129" s="230"/>
      <c r="D129" s="211"/>
      <c r="E129" s="54"/>
      <c r="F129" s="54"/>
      <c r="G129" s="162">
        <f>G134+G144+G154</f>
        <v>661.06000000000006</v>
      </c>
      <c r="H129" s="69"/>
    </row>
    <row r="130" spans="1:8" x14ac:dyDescent="0.25">
      <c r="A130" s="225"/>
      <c r="B130" s="70" t="s">
        <v>182</v>
      </c>
      <c r="C130" s="230"/>
      <c r="D130" s="211"/>
      <c r="E130" s="54"/>
      <c r="F130" s="54"/>
      <c r="G130" s="162">
        <f>G135+G145+G155</f>
        <v>258.31</v>
      </c>
      <c r="H130" s="69"/>
    </row>
    <row r="131" spans="1:8" x14ac:dyDescent="0.25">
      <c r="A131" s="225"/>
      <c r="B131" s="70" t="s">
        <v>183</v>
      </c>
      <c r="C131" s="230"/>
      <c r="D131" s="211"/>
      <c r="E131" s="54"/>
      <c r="F131" s="54"/>
      <c r="G131" s="162">
        <f>G136+G146+G156</f>
        <v>109.25</v>
      </c>
      <c r="H131" s="69"/>
    </row>
    <row r="132" spans="1:8" ht="30" x14ac:dyDescent="0.25">
      <c r="A132" s="225"/>
      <c r="B132" s="54" t="s">
        <v>17</v>
      </c>
      <c r="C132" s="230"/>
      <c r="D132" s="211"/>
      <c r="E132" s="54"/>
      <c r="F132" s="54"/>
      <c r="G132" s="162"/>
      <c r="H132" s="69"/>
    </row>
    <row r="133" spans="1:8" x14ac:dyDescent="0.25">
      <c r="A133" s="225"/>
      <c r="B133" s="70" t="s">
        <v>180</v>
      </c>
      <c r="C133" s="230"/>
      <c r="D133" s="211"/>
      <c r="E133" s="54"/>
      <c r="F133" s="54"/>
      <c r="G133" s="162">
        <v>388.68</v>
      </c>
      <c r="H133" s="69"/>
    </row>
    <row r="134" spans="1:8" x14ac:dyDescent="0.25">
      <c r="A134" s="225"/>
      <c r="B134" s="70" t="s">
        <v>181</v>
      </c>
      <c r="C134" s="230"/>
      <c r="D134" s="211"/>
      <c r="E134" s="54"/>
      <c r="F134" s="54"/>
      <c r="G134" s="162">
        <v>302.29000000000002</v>
      </c>
      <c r="H134" s="69"/>
    </row>
    <row r="135" spans="1:8" x14ac:dyDescent="0.25">
      <c r="A135" s="225"/>
      <c r="B135" s="70" t="s">
        <v>182</v>
      </c>
      <c r="C135" s="230"/>
      <c r="D135" s="211"/>
      <c r="E135" s="54"/>
      <c r="F135" s="54"/>
      <c r="G135" s="162">
        <v>115.56</v>
      </c>
      <c r="H135" s="69"/>
    </row>
    <row r="136" spans="1:8" x14ac:dyDescent="0.25">
      <c r="A136" s="225"/>
      <c r="B136" s="70" t="s">
        <v>183</v>
      </c>
      <c r="C136" s="230"/>
      <c r="D136" s="211"/>
      <c r="E136" s="54"/>
      <c r="F136" s="54"/>
      <c r="G136" s="162">
        <v>45.46</v>
      </c>
      <c r="H136" s="69"/>
    </row>
    <row r="137" spans="1:8" ht="30" x14ac:dyDescent="0.25">
      <c r="A137" s="225"/>
      <c r="B137" s="54" t="s">
        <v>26</v>
      </c>
      <c r="C137" s="230"/>
      <c r="D137" s="211"/>
      <c r="E137" s="54"/>
      <c r="F137" s="54"/>
      <c r="G137" s="162"/>
      <c r="H137" s="69"/>
    </row>
    <row r="138" spans="1:8" x14ac:dyDescent="0.25">
      <c r="A138" s="225"/>
      <c r="B138" s="70" t="s">
        <v>180</v>
      </c>
      <c r="C138" s="230"/>
      <c r="D138" s="211"/>
      <c r="E138" s="54"/>
      <c r="F138" s="54"/>
      <c r="G138" s="162"/>
      <c r="H138" s="69"/>
    </row>
    <row r="139" spans="1:8" x14ac:dyDescent="0.25">
      <c r="A139" s="225"/>
      <c r="B139" s="70" t="s">
        <v>181</v>
      </c>
      <c r="C139" s="230"/>
      <c r="D139" s="211"/>
      <c r="E139" s="54"/>
      <c r="F139" s="54"/>
      <c r="G139" s="162"/>
      <c r="H139" s="69"/>
    </row>
    <row r="140" spans="1:8" x14ac:dyDescent="0.25">
      <c r="A140" s="225"/>
      <c r="B140" s="70" t="s">
        <v>182</v>
      </c>
      <c r="C140" s="230"/>
      <c r="D140" s="211"/>
      <c r="E140" s="54"/>
      <c r="F140" s="54"/>
      <c r="G140" s="162"/>
      <c r="H140" s="69"/>
    </row>
    <row r="141" spans="1:8" x14ac:dyDescent="0.25">
      <c r="A141" s="225"/>
      <c r="B141" s="70" t="s">
        <v>183</v>
      </c>
      <c r="C141" s="230"/>
      <c r="D141" s="211"/>
      <c r="E141" s="54"/>
      <c r="F141" s="54"/>
      <c r="G141" s="162"/>
      <c r="H141" s="69"/>
    </row>
    <row r="142" spans="1:8" x14ac:dyDescent="0.25">
      <c r="A142" s="225"/>
      <c r="B142" s="54" t="s">
        <v>28</v>
      </c>
      <c r="C142" s="230"/>
      <c r="D142" s="211"/>
      <c r="E142" s="54"/>
      <c r="F142" s="54"/>
      <c r="G142" s="162"/>
      <c r="H142" s="69"/>
    </row>
    <row r="143" spans="1:8" x14ac:dyDescent="0.25">
      <c r="A143" s="225"/>
      <c r="B143" s="70" t="s">
        <v>180</v>
      </c>
      <c r="C143" s="230"/>
      <c r="D143" s="211"/>
      <c r="E143" s="54"/>
      <c r="F143" s="54"/>
      <c r="G143" s="162">
        <v>197.46</v>
      </c>
      <c r="H143" s="69"/>
    </row>
    <row r="144" spans="1:8" x14ac:dyDescent="0.25">
      <c r="A144" s="225"/>
      <c r="B144" s="70" t="s">
        <v>181</v>
      </c>
      <c r="C144" s="230"/>
      <c r="D144" s="211"/>
      <c r="E144" s="54"/>
      <c r="F144" s="54"/>
      <c r="G144" s="162">
        <v>126.65</v>
      </c>
      <c r="H144" s="69"/>
    </row>
    <row r="145" spans="1:8" x14ac:dyDescent="0.25">
      <c r="A145" s="225"/>
      <c r="B145" s="70" t="s">
        <v>182</v>
      </c>
      <c r="C145" s="230"/>
      <c r="D145" s="211"/>
      <c r="E145" s="54"/>
      <c r="F145" s="54"/>
      <c r="G145" s="162">
        <v>54.04</v>
      </c>
      <c r="H145" s="69"/>
    </row>
    <row r="146" spans="1:8" x14ac:dyDescent="0.25">
      <c r="A146" s="225"/>
      <c r="B146" s="70" t="s">
        <v>183</v>
      </c>
      <c r="C146" s="230"/>
      <c r="D146" s="211"/>
      <c r="E146" s="54"/>
      <c r="F146" s="54"/>
      <c r="G146" s="162">
        <v>18.23</v>
      </c>
      <c r="H146" s="69"/>
    </row>
    <row r="147" spans="1:8" ht="30" x14ac:dyDescent="0.25">
      <c r="A147" s="225"/>
      <c r="B147" s="54" t="s">
        <v>94</v>
      </c>
      <c r="C147" s="230"/>
      <c r="D147" s="211"/>
      <c r="E147" s="54"/>
      <c r="F147" s="54"/>
      <c r="G147" s="162"/>
      <c r="H147" s="69"/>
    </row>
    <row r="148" spans="1:8" x14ac:dyDescent="0.25">
      <c r="A148" s="225"/>
      <c r="B148" s="70" t="s">
        <v>180</v>
      </c>
      <c r="C148" s="230"/>
      <c r="D148" s="211"/>
      <c r="E148" s="54"/>
      <c r="F148" s="54"/>
      <c r="G148" s="162"/>
      <c r="H148" s="69"/>
    </row>
    <row r="149" spans="1:8" x14ac:dyDescent="0.25">
      <c r="A149" s="225"/>
      <c r="B149" s="70" t="s">
        <v>181</v>
      </c>
      <c r="C149" s="230"/>
      <c r="D149" s="211"/>
      <c r="E149" s="54"/>
      <c r="F149" s="54"/>
      <c r="G149" s="162"/>
      <c r="H149" s="69"/>
    </row>
    <row r="150" spans="1:8" x14ac:dyDescent="0.25">
      <c r="A150" s="225"/>
      <c r="B150" s="70" t="s">
        <v>182</v>
      </c>
      <c r="C150" s="230"/>
      <c r="D150" s="211"/>
      <c r="E150" s="54"/>
      <c r="F150" s="54"/>
      <c r="G150" s="162"/>
      <c r="H150" s="69"/>
    </row>
    <row r="151" spans="1:8" x14ac:dyDescent="0.25">
      <c r="A151" s="225"/>
      <c r="B151" s="70" t="s">
        <v>183</v>
      </c>
      <c r="C151" s="230"/>
      <c r="D151" s="211"/>
      <c r="E151" s="54"/>
      <c r="F151" s="54"/>
      <c r="G151" s="162"/>
      <c r="H151" s="69"/>
    </row>
    <row r="152" spans="1:8" ht="30" x14ac:dyDescent="0.25">
      <c r="A152" s="225"/>
      <c r="B152" s="54" t="s">
        <v>30</v>
      </c>
      <c r="C152" s="230"/>
      <c r="D152" s="211"/>
      <c r="E152" s="54"/>
      <c r="F152" s="54"/>
      <c r="G152" s="162"/>
      <c r="H152" s="69"/>
    </row>
    <row r="153" spans="1:8" x14ac:dyDescent="0.25">
      <c r="A153" s="225"/>
      <c r="B153" s="70" t="s">
        <v>180</v>
      </c>
      <c r="C153" s="230"/>
      <c r="D153" s="211"/>
      <c r="E153" s="54"/>
      <c r="F153" s="54"/>
      <c r="G153" s="162">
        <v>353.11</v>
      </c>
      <c r="H153" s="69"/>
    </row>
    <row r="154" spans="1:8" x14ac:dyDescent="0.25">
      <c r="A154" s="225"/>
      <c r="B154" s="70" t="s">
        <v>181</v>
      </c>
      <c r="C154" s="230"/>
      <c r="D154" s="211"/>
      <c r="E154" s="54"/>
      <c r="F154" s="54"/>
      <c r="G154" s="162">
        <v>232.12</v>
      </c>
      <c r="H154" s="69"/>
    </row>
    <row r="155" spans="1:8" x14ac:dyDescent="0.25">
      <c r="A155" s="225"/>
      <c r="B155" s="70" t="s">
        <v>182</v>
      </c>
      <c r="C155" s="230"/>
      <c r="D155" s="211"/>
      <c r="E155" s="54"/>
      <c r="F155" s="54"/>
      <c r="G155" s="162">
        <v>88.71</v>
      </c>
      <c r="H155" s="69"/>
    </row>
    <row r="156" spans="1:8" x14ac:dyDescent="0.25">
      <c r="A156" s="225"/>
      <c r="B156" s="70" t="s">
        <v>183</v>
      </c>
      <c r="C156" s="230"/>
      <c r="D156" s="211"/>
      <c r="E156" s="54"/>
      <c r="F156" s="54"/>
      <c r="G156" s="162">
        <v>45.56</v>
      </c>
      <c r="H156" s="69"/>
    </row>
    <row r="157" spans="1:8" ht="30" x14ac:dyDescent="0.25">
      <c r="A157" s="225"/>
      <c r="B157" s="60" t="s">
        <v>31</v>
      </c>
      <c r="C157" s="230"/>
      <c r="D157" s="211"/>
      <c r="E157" s="225"/>
      <c r="F157" s="225"/>
      <c r="G157" s="225"/>
      <c r="H157" s="225"/>
    </row>
    <row r="158" spans="1:8" x14ac:dyDescent="0.25">
      <c r="A158" s="225"/>
      <c r="B158" s="60" t="s">
        <v>32</v>
      </c>
      <c r="C158" s="230"/>
      <c r="D158" s="211"/>
      <c r="E158" s="54"/>
      <c r="F158" s="54"/>
      <c r="G158" s="161"/>
      <c r="H158" s="69"/>
    </row>
    <row r="159" spans="1:8" x14ac:dyDescent="0.25">
      <c r="A159" s="225"/>
      <c r="B159" s="81" t="s">
        <v>298</v>
      </c>
      <c r="C159" s="230"/>
      <c r="D159" s="211"/>
      <c r="E159" s="54"/>
      <c r="F159" s="54"/>
      <c r="G159" s="162">
        <f>G160+G161+G162</f>
        <v>9903.99</v>
      </c>
      <c r="H159" s="69"/>
    </row>
    <row r="160" spans="1:8" x14ac:dyDescent="0.25">
      <c r="A160" s="225"/>
      <c r="B160" s="38" t="s">
        <v>184</v>
      </c>
      <c r="C160" s="230"/>
      <c r="D160" s="211"/>
      <c r="E160" s="54"/>
      <c r="F160" s="54"/>
      <c r="G160" s="162">
        <v>9885.36</v>
      </c>
      <c r="H160" s="69"/>
    </row>
    <row r="161" spans="1:8" x14ac:dyDescent="0.25">
      <c r="A161" s="225"/>
      <c r="B161" s="38" t="s">
        <v>185</v>
      </c>
      <c r="C161" s="230"/>
      <c r="D161" s="211"/>
      <c r="E161" s="54"/>
      <c r="F161" s="54"/>
      <c r="G161" s="162"/>
      <c r="H161" s="69"/>
    </row>
    <row r="162" spans="1:8" x14ac:dyDescent="0.25">
      <c r="A162" s="225"/>
      <c r="B162" s="38" t="s">
        <v>186</v>
      </c>
      <c r="C162" s="230"/>
      <c r="D162" s="211"/>
      <c r="E162" s="54"/>
      <c r="F162" s="54"/>
      <c r="G162" s="162">
        <v>18.63</v>
      </c>
      <c r="H162" s="69"/>
    </row>
    <row r="163" spans="1:8" x14ac:dyDescent="0.25">
      <c r="A163" s="225"/>
      <c r="B163" s="81" t="s">
        <v>299</v>
      </c>
      <c r="C163" s="230"/>
      <c r="D163" s="211"/>
      <c r="E163" s="54"/>
      <c r="F163" s="54"/>
      <c r="G163" s="162">
        <f>G164+G165+G166</f>
        <v>9595.42</v>
      </c>
      <c r="H163" s="69"/>
    </row>
    <row r="164" spans="1:8" x14ac:dyDescent="0.25">
      <c r="A164" s="225"/>
      <c r="B164" s="38" t="s">
        <v>184</v>
      </c>
      <c r="C164" s="230"/>
      <c r="D164" s="211"/>
      <c r="E164" s="54"/>
      <c r="F164" s="54"/>
      <c r="G164" s="167">
        <v>9576.7900000000009</v>
      </c>
      <c r="H164" s="69"/>
    </row>
    <row r="165" spans="1:8" x14ac:dyDescent="0.25">
      <c r="A165" s="225"/>
      <c r="B165" s="38" t="s">
        <v>185</v>
      </c>
      <c r="C165" s="230"/>
      <c r="D165" s="211"/>
      <c r="E165" s="54"/>
      <c r="F165" s="54"/>
      <c r="G165" s="162"/>
      <c r="H165" s="69"/>
    </row>
    <row r="166" spans="1:8" x14ac:dyDescent="0.25">
      <c r="A166" s="225"/>
      <c r="B166" s="38" t="s">
        <v>186</v>
      </c>
      <c r="C166" s="230"/>
      <c r="D166" s="211"/>
      <c r="E166" s="54"/>
      <c r="F166" s="54"/>
      <c r="G166" s="167">
        <v>18.63</v>
      </c>
      <c r="H166" s="69"/>
    </row>
    <row r="167" spans="1:8" x14ac:dyDescent="0.25">
      <c r="A167" s="225"/>
      <c r="B167" s="81" t="s">
        <v>300</v>
      </c>
      <c r="C167" s="230"/>
      <c r="D167" s="211"/>
      <c r="E167" s="54"/>
      <c r="F167" s="54"/>
      <c r="G167" s="167">
        <f>G168+G169+G170</f>
        <v>10301.92</v>
      </c>
      <c r="H167" s="69"/>
    </row>
    <row r="168" spans="1:8" x14ac:dyDescent="0.25">
      <c r="A168" s="225"/>
      <c r="B168" s="38" t="s">
        <v>184</v>
      </c>
      <c r="C168" s="230"/>
      <c r="D168" s="211"/>
      <c r="E168" s="54"/>
      <c r="F168" s="54"/>
      <c r="G168" s="167">
        <v>10283.290000000001</v>
      </c>
      <c r="H168" s="69"/>
    </row>
    <row r="169" spans="1:8" x14ac:dyDescent="0.25">
      <c r="A169" s="225"/>
      <c r="B169" s="38" t="s">
        <v>185</v>
      </c>
      <c r="C169" s="230"/>
      <c r="D169" s="211"/>
      <c r="E169" s="54"/>
      <c r="F169" s="54"/>
      <c r="G169" s="167"/>
      <c r="H169" s="69"/>
    </row>
    <row r="170" spans="1:8" x14ac:dyDescent="0.25">
      <c r="A170" s="225"/>
      <c r="B170" s="38" t="s">
        <v>186</v>
      </c>
      <c r="C170" s="230"/>
      <c r="D170" s="211"/>
      <c r="E170" s="54"/>
      <c r="F170" s="54"/>
      <c r="G170" s="167">
        <v>18.63</v>
      </c>
      <c r="H170" s="69"/>
    </row>
    <row r="171" spans="1:8" x14ac:dyDescent="0.25">
      <c r="A171" s="225"/>
      <c r="B171" s="81" t="s">
        <v>301</v>
      </c>
      <c r="C171" s="230"/>
      <c r="D171" s="211"/>
      <c r="E171" s="54"/>
      <c r="F171" s="54"/>
      <c r="G171" s="167">
        <f>G172+G173+G174</f>
        <v>15770.99</v>
      </c>
      <c r="H171" s="69"/>
    </row>
    <row r="172" spans="1:8" x14ac:dyDescent="0.25">
      <c r="A172" s="225"/>
      <c r="B172" s="38" t="s">
        <v>184</v>
      </c>
      <c r="C172" s="230"/>
      <c r="D172" s="211"/>
      <c r="E172" s="54"/>
      <c r="F172" s="54"/>
      <c r="G172" s="167">
        <v>15752.36</v>
      </c>
      <c r="H172" s="69"/>
    </row>
    <row r="173" spans="1:8" x14ac:dyDescent="0.25">
      <c r="A173" s="225"/>
      <c r="B173" s="38" t="s">
        <v>185</v>
      </c>
      <c r="C173" s="230"/>
      <c r="D173" s="211"/>
      <c r="E173" s="54"/>
      <c r="F173" s="54"/>
      <c r="G173" s="162"/>
      <c r="H173" s="69"/>
    </row>
    <row r="174" spans="1:8" x14ac:dyDescent="0.25">
      <c r="A174" s="225"/>
      <c r="B174" s="38" t="s">
        <v>186</v>
      </c>
      <c r="C174" s="230"/>
      <c r="D174" s="211"/>
      <c r="E174" s="54"/>
      <c r="F174" s="54"/>
      <c r="G174" s="167">
        <v>18.63</v>
      </c>
      <c r="H174" s="69"/>
    </row>
    <row r="175" spans="1:8" ht="16.899999999999999" customHeight="1" x14ac:dyDescent="0.25">
      <c r="A175" s="225"/>
      <c r="B175" s="81" t="s">
        <v>302</v>
      </c>
      <c r="C175" s="230"/>
      <c r="D175" s="211"/>
      <c r="E175" s="54"/>
      <c r="F175" s="54"/>
      <c r="G175" s="167">
        <f>G176+G177+G178</f>
        <v>15153.32</v>
      </c>
      <c r="H175" s="69"/>
    </row>
    <row r="176" spans="1:8" x14ac:dyDescent="0.25">
      <c r="A176" s="225"/>
      <c r="B176" s="38" t="s">
        <v>184</v>
      </c>
      <c r="C176" s="230"/>
      <c r="D176" s="211"/>
      <c r="E176" s="54"/>
      <c r="F176" s="54"/>
      <c r="G176" s="167">
        <v>15134.69</v>
      </c>
      <c r="H176" s="69"/>
    </row>
    <row r="177" spans="1:8" x14ac:dyDescent="0.25">
      <c r="A177" s="225"/>
      <c r="B177" s="38" t="s">
        <v>185</v>
      </c>
      <c r="C177" s="230"/>
      <c r="D177" s="211"/>
      <c r="E177" s="54"/>
      <c r="F177" s="54"/>
      <c r="G177" s="167"/>
      <c r="H177" s="69"/>
    </row>
    <row r="178" spans="1:8" x14ac:dyDescent="0.25">
      <c r="A178" s="225"/>
      <c r="B178" s="38" t="s">
        <v>186</v>
      </c>
      <c r="C178" s="230"/>
      <c r="D178" s="211"/>
      <c r="E178" s="54"/>
      <c r="F178" s="54"/>
      <c r="G178" s="167">
        <v>18.63</v>
      </c>
      <c r="H178" s="69"/>
    </row>
    <row r="179" spans="1:8" x14ac:dyDescent="0.25">
      <c r="A179" s="225"/>
      <c r="B179" s="81" t="s">
        <v>303</v>
      </c>
      <c r="C179" s="230"/>
      <c r="D179" s="211"/>
      <c r="E179" s="54"/>
      <c r="F179" s="54"/>
      <c r="G179" s="167">
        <f>G180+G181+G182</f>
        <v>16578.170000000002</v>
      </c>
      <c r="H179" s="69"/>
    </row>
    <row r="180" spans="1:8" x14ac:dyDescent="0.25">
      <c r="A180" s="225"/>
      <c r="B180" s="38" t="s">
        <v>184</v>
      </c>
      <c r="C180" s="230"/>
      <c r="D180" s="211"/>
      <c r="E180" s="54"/>
      <c r="F180" s="54"/>
      <c r="G180" s="167">
        <v>16559.54</v>
      </c>
      <c r="H180" s="69"/>
    </row>
    <row r="181" spans="1:8" x14ac:dyDescent="0.25">
      <c r="A181" s="225"/>
      <c r="B181" s="38" t="s">
        <v>185</v>
      </c>
      <c r="C181" s="230"/>
      <c r="D181" s="211"/>
      <c r="E181" s="54"/>
      <c r="F181" s="54"/>
      <c r="G181" s="167"/>
      <c r="H181" s="69"/>
    </row>
    <row r="182" spans="1:8" x14ac:dyDescent="0.25">
      <c r="A182" s="225"/>
      <c r="B182" s="38" t="s">
        <v>186</v>
      </c>
      <c r="C182" s="230"/>
      <c r="D182" s="211"/>
      <c r="E182" s="54"/>
      <c r="F182" s="54"/>
      <c r="G182" s="167">
        <v>18.63</v>
      </c>
      <c r="H182" s="69"/>
    </row>
    <row r="183" spans="1:8" x14ac:dyDescent="0.25">
      <c r="A183" s="225"/>
      <c r="B183" s="81" t="s">
        <v>285</v>
      </c>
      <c r="C183" s="230"/>
      <c r="D183" s="211"/>
      <c r="E183" s="54"/>
      <c r="F183" s="54"/>
      <c r="G183" s="167">
        <f>G184+G185+G186</f>
        <v>15343.53</v>
      </c>
      <c r="H183" s="69"/>
    </row>
    <row r="184" spans="1:8" x14ac:dyDescent="0.25">
      <c r="A184" s="225"/>
      <c r="B184" s="38" t="s">
        <v>184</v>
      </c>
      <c r="C184" s="230"/>
      <c r="D184" s="211"/>
      <c r="E184" s="54"/>
      <c r="F184" s="54"/>
      <c r="G184" s="167">
        <v>15297.93</v>
      </c>
      <c r="H184" s="69"/>
    </row>
    <row r="185" spans="1:8" x14ac:dyDescent="0.25">
      <c r="A185" s="225"/>
      <c r="B185" s="38" t="s">
        <v>185</v>
      </c>
      <c r="C185" s="230"/>
      <c r="D185" s="211"/>
      <c r="E185" s="54"/>
      <c r="F185" s="54"/>
      <c r="G185" s="167"/>
      <c r="H185" s="69"/>
    </row>
    <row r="186" spans="1:8" x14ac:dyDescent="0.25">
      <c r="A186" s="225"/>
      <c r="B186" s="38" t="s">
        <v>186</v>
      </c>
      <c r="C186" s="230"/>
      <c r="D186" s="211"/>
      <c r="E186" s="54"/>
      <c r="F186" s="54"/>
      <c r="G186" s="167">
        <v>45.6</v>
      </c>
      <c r="H186" s="69"/>
    </row>
    <row r="187" spans="1:8" x14ac:dyDescent="0.25">
      <c r="A187" s="225"/>
      <c r="B187" s="53" t="s">
        <v>81</v>
      </c>
      <c r="C187" s="230"/>
      <c r="D187" s="211"/>
      <c r="E187" s="225"/>
      <c r="F187" s="225"/>
      <c r="G187" s="225"/>
      <c r="H187" s="225"/>
    </row>
    <row r="188" spans="1:8" ht="30" x14ac:dyDescent="0.25">
      <c r="A188" s="225"/>
      <c r="B188" s="81" t="s">
        <v>304</v>
      </c>
      <c r="C188" s="230"/>
      <c r="D188" s="211"/>
      <c r="E188" s="54"/>
      <c r="F188" s="54"/>
      <c r="G188" s="167">
        <f>G189+G190+G191</f>
        <v>13897.865</v>
      </c>
      <c r="H188" s="69"/>
    </row>
    <row r="189" spans="1:8" x14ac:dyDescent="0.25">
      <c r="A189" s="225"/>
      <c r="B189" s="38" t="s">
        <v>184</v>
      </c>
      <c r="C189" s="230"/>
      <c r="D189" s="211"/>
      <c r="E189" s="54"/>
      <c r="F189" s="54"/>
      <c r="G189" s="167">
        <v>4210.2120000000004</v>
      </c>
      <c r="H189" s="69"/>
    </row>
    <row r="190" spans="1:8" x14ac:dyDescent="0.25">
      <c r="A190" s="225"/>
      <c r="B190" s="38" t="s">
        <v>185</v>
      </c>
      <c r="C190" s="230"/>
      <c r="D190" s="211"/>
      <c r="E190" s="54"/>
      <c r="F190" s="54"/>
      <c r="G190" s="167">
        <v>7501.7529999999997</v>
      </c>
      <c r="H190" s="69"/>
    </row>
    <row r="191" spans="1:8" x14ac:dyDescent="0.25">
      <c r="A191" s="225"/>
      <c r="B191" s="38" t="s">
        <v>186</v>
      </c>
      <c r="C191" s="230"/>
      <c r="D191" s="211"/>
      <c r="E191" s="54"/>
      <c r="F191" s="54"/>
      <c r="G191" s="167">
        <v>2185.9</v>
      </c>
      <c r="H191" s="69"/>
    </row>
    <row r="192" spans="1:8" ht="30" x14ac:dyDescent="0.25">
      <c r="A192" s="225"/>
      <c r="B192" s="81" t="s">
        <v>305</v>
      </c>
      <c r="C192" s="230"/>
      <c r="D192" s="211"/>
      <c r="E192" s="54"/>
      <c r="F192" s="54"/>
      <c r="G192" s="167">
        <f>G193+G194+G195</f>
        <v>3111.4700000000003</v>
      </c>
      <c r="H192" s="69"/>
    </row>
    <row r="193" spans="1:8" x14ac:dyDescent="0.25">
      <c r="A193" s="225"/>
      <c r="B193" s="38" t="s">
        <v>184</v>
      </c>
      <c r="C193" s="230"/>
      <c r="D193" s="211"/>
      <c r="E193" s="54"/>
      <c r="F193" s="54"/>
      <c r="G193" s="167">
        <v>942.59</v>
      </c>
      <c r="H193" s="69"/>
    </row>
    <row r="194" spans="1:8" x14ac:dyDescent="0.25">
      <c r="A194" s="225"/>
      <c r="B194" s="38" t="s">
        <v>185</v>
      </c>
      <c r="C194" s="230"/>
      <c r="D194" s="211"/>
      <c r="E194" s="54"/>
      <c r="F194" s="54"/>
      <c r="G194" s="167">
        <v>1679.5</v>
      </c>
      <c r="H194" s="69"/>
    </row>
    <row r="195" spans="1:8" x14ac:dyDescent="0.25">
      <c r="A195" s="225"/>
      <c r="B195" s="38" t="s">
        <v>186</v>
      </c>
      <c r="C195" s="230"/>
      <c r="D195" s="211"/>
      <c r="E195" s="54"/>
      <c r="F195" s="54"/>
      <c r="G195" s="167">
        <v>489.38</v>
      </c>
      <c r="H195" s="69"/>
    </row>
    <row r="196" spans="1:8" ht="30" x14ac:dyDescent="0.25">
      <c r="A196" s="225"/>
      <c r="B196" s="81" t="s">
        <v>306</v>
      </c>
      <c r="C196" s="230"/>
      <c r="D196" s="211"/>
      <c r="E196" s="54"/>
      <c r="F196" s="54"/>
      <c r="G196" s="167">
        <f>G197+G198+G199</f>
        <v>1125.6300000000001</v>
      </c>
      <c r="H196" s="69"/>
    </row>
    <row r="197" spans="1:8" x14ac:dyDescent="0.25">
      <c r="A197" s="225"/>
      <c r="B197" s="38" t="s">
        <v>184</v>
      </c>
      <c r="C197" s="230"/>
      <c r="D197" s="211"/>
      <c r="E197" s="54"/>
      <c r="F197" s="54"/>
      <c r="G197" s="167">
        <v>341</v>
      </c>
      <c r="H197" s="69"/>
    </row>
    <row r="198" spans="1:8" x14ac:dyDescent="0.25">
      <c r="A198" s="225"/>
      <c r="B198" s="38" t="s">
        <v>185</v>
      </c>
      <c r="C198" s="230"/>
      <c r="D198" s="211"/>
      <c r="E198" s="54"/>
      <c r="F198" s="54"/>
      <c r="G198" s="167">
        <v>607.59</v>
      </c>
      <c r="H198" s="69"/>
    </row>
    <row r="199" spans="1:8" x14ac:dyDescent="0.25">
      <c r="A199" s="225"/>
      <c r="B199" s="38" t="s">
        <v>186</v>
      </c>
      <c r="C199" s="230"/>
      <c r="D199" s="211"/>
      <c r="E199" s="54"/>
      <c r="F199" s="54"/>
      <c r="G199" s="167">
        <v>177.04</v>
      </c>
      <c r="H199" s="69"/>
    </row>
    <row r="200" spans="1:8" ht="30" x14ac:dyDescent="0.25">
      <c r="A200" s="225"/>
      <c r="B200" s="81" t="s">
        <v>307</v>
      </c>
      <c r="C200" s="230"/>
      <c r="D200" s="211"/>
      <c r="E200" s="54"/>
      <c r="F200" s="54"/>
      <c r="G200" s="167">
        <f>G201+G202+G203</f>
        <v>9765.9199999999983</v>
      </c>
      <c r="H200" s="69"/>
    </row>
    <row r="201" spans="1:8" x14ac:dyDescent="0.25">
      <c r="A201" s="225"/>
      <c r="B201" s="38" t="s">
        <v>184</v>
      </c>
      <c r="C201" s="230"/>
      <c r="D201" s="211"/>
      <c r="E201" s="54"/>
      <c r="F201" s="54"/>
      <c r="G201" s="79">
        <v>865.31</v>
      </c>
      <c r="H201" s="69"/>
    </row>
    <row r="202" spans="1:8" x14ac:dyDescent="0.25">
      <c r="A202" s="225"/>
      <c r="B202" s="38" t="s">
        <v>185</v>
      </c>
      <c r="C202" s="230"/>
      <c r="D202" s="211"/>
      <c r="E202" s="54"/>
      <c r="F202" s="54"/>
      <c r="G202" s="79">
        <v>7509.24</v>
      </c>
      <c r="H202" s="69"/>
    </row>
    <row r="203" spans="1:8" x14ac:dyDescent="0.25">
      <c r="A203" s="225"/>
      <c r="B203" s="38" t="s">
        <v>186</v>
      </c>
      <c r="C203" s="230"/>
      <c r="D203" s="211"/>
      <c r="E203" s="54"/>
      <c r="F203" s="54"/>
      <c r="G203" s="79">
        <v>1391.37</v>
      </c>
      <c r="H203" s="69"/>
    </row>
    <row r="204" spans="1:8" ht="30" x14ac:dyDescent="0.25">
      <c r="A204" s="225"/>
      <c r="B204" s="81" t="s">
        <v>308</v>
      </c>
      <c r="C204" s="230"/>
      <c r="D204" s="211"/>
      <c r="E204" s="54"/>
      <c r="F204" s="54"/>
      <c r="G204" s="167">
        <f>G205+G206+G207</f>
        <v>2186.4</v>
      </c>
      <c r="H204" s="69"/>
    </row>
    <row r="205" spans="1:8" x14ac:dyDescent="0.25">
      <c r="A205" s="225"/>
      <c r="B205" s="38" t="s">
        <v>184</v>
      </c>
      <c r="C205" s="230"/>
      <c r="D205" s="211"/>
      <c r="E205" s="54"/>
      <c r="F205" s="54"/>
      <c r="G205" s="167">
        <v>193.73</v>
      </c>
      <c r="H205" s="69"/>
    </row>
    <row r="206" spans="1:8" x14ac:dyDescent="0.25">
      <c r="A206" s="225"/>
      <c r="B206" s="38" t="s">
        <v>185</v>
      </c>
      <c r="C206" s="230"/>
      <c r="D206" s="211"/>
      <c r="E206" s="54"/>
      <c r="F206" s="54"/>
      <c r="G206" s="167">
        <v>1681.17</v>
      </c>
      <c r="H206" s="69"/>
    </row>
    <row r="207" spans="1:8" x14ac:dyDescent="0.25">
      <c r="A207" s="225"/>
      <c r="B207" s="38" t="s">
        <v>186</v>
      </c>
      <c r="C207" s="230"/>
      <c r="D207" s="211"/>
      <c r="E207" s="54"/>
      <c r="F207" s="54"/>
      <c r="G207" s="167">
        <v>311.5</v>
      </c>
      <c r="H207" s="69"/>
    </row>
    <row r="208" spans="1:8" ht="30" x14ac:dyDescent="0.25">
      <c r="A208" s="225"/>
      <c r="B208" s="81" t="s">
        <v>309</v>
      </c>
      <c r="C208" s="230"/>
      <c r="D208" s="211"/>
      <c r="E208" s="54"/>
      <c r="F208" s="54"/>
      <c r="G208" s="167">
        <f>G209+G210+G211</f>
        <v>816.54500000000007</v>
      </c>
      <c r="H208" s="69"/>
    </row>
    <row r="209" spans="1:8" x14ac:dyDescent="0.25">
      <c r="A209" s="225"/>
      <c r="B209" s="38" t="s">
        <v>184</v>
      </c>
      <c r="C209" s="230"/>
      <c r="D209" s="211"/>
      <c r="E209" s="54"/>
      <c r="F209" s="54"/>
      <c r="G209" s="167">
        <v>72.353999999999999</v>
      </c>
      <c r="H209" s="69"/>
    </row>
    <row r="210" spans="1:8" x14ac:dyDescent="0.25">
      <c r="A210" s="225"/>
      <c r="B210" s="38" t="s">
        <v>185</v>
      </c>
      <c r="C210" s="230"/>
      <c r="D210" s="211"/>
      <c r="E210" s="54"/>
      <c r="F210" s="54"/>
      <c r="G210" s="167">
        <v>627.86099999999999</v>
      </c>
      <c r="H210" s="69"/>
    </row>
    <row r="211" spans="1:8" x14ac:dyDescent="0.25">
      <c r="A211" s="225"/>
      <c r="B211" s="38" t="s">
        <v>186</v>
      </c>
      <c r="C211" s="230"/>
      <c r="D211" s="211"/>
      <c r="E211" s="54"/>
      <c r="F211" s="54"/>
      <c r="G211" s="167">
        <v>116.33</v>
      </c>
      <c r="H211" s="69"/>
    </row>
    <row r="212" spans="1:8" x14ac:dyDescent="0.25">
      <c r="A212" s="225"/>
      <c r="B212" s="53" t="s">
        <v>101</v>
      </c>
      <c r="C212" s="230"/>
      <c r="D212" s="211"/>
      <c r="E212" s="54"/>
      <c r="F212" s="54"/>
      <c r="G212" s="167"/>
      <c r="H212" s="69"/>
    </row>
    <row r="213" spans="1:8" x14ac:dyDescent="0.25">
      <c r="A213" s="225"/>
      <c r="B213" s="81" t="s">
        <v>286</v>
      </c>
      <c r="C213" s="230"/>
      <c r="D213" s="211"/>
      <c r="E213" s="54"/>
      <c r="F213" s="54"/>
      <c r="G213" s="167">
        <f>G214+G215+G216</f>
        <v>17952.37</v>
      </c>
      <c r="H213" s="69"/>
    </row>
    <row r="214" spans="1:8" x14ac:dyDescent="0.25">
      <c r="A214" s="225"/>
      <c r="B214" s="38" t="s">
        <v>184</v>
      </c>
      <c r="C214" s="230"/>
      <c r="D214" s="211"/>
      <c r="E214" s="54"/>
      <c r="F214" s="54"/>
      <c r="G214" s="167">
        <v>2577.34</v>
      </c>
      <c r="H214" s="69"/>
    </row>
    <row r="215" spans="1:8" x14ac:dyDescent="0.25">
      <c r="A215" s="225"/>
      <c r="B215" s="38" t="s">
        <v>185</v>
      </c>
      <c r="C215" s="230"/>
      <c r="D215" s="211"/>
      <c r="E215" s="54"/>
      <c r="F215" s="54"/>
      <c r="G215" s="167">
        <v>14175.76</v>
      </c>
      <c r="H215" s="69"/>
    </row>
    <row r="216" spans="1:8" x14ac:dyDescent="0.25">
      <c r="A216" s="225"/>
      <c r="B216" s="38" t="s">
        <v>186</v>
      </c>
      <c r="C216" s="230"/>
      <c r="D216" s="211"/>
      <c r="E216" s="54"/>
      <c r="F216" s="54"/>
      <c r="G216" s="167">
        <v>1199.27</v>
      </c>
      <c r="H216" s="69"/>
    </row>
    <row r="217" spans="1:8" ht="45" x14ac:dyDescent="0.25">
      <c r="A217" s="225"/>
      <c r="B217" s="60" t="s">
        <v>37</v>
      </c>
      <c r="C217" s="230"/>
      <c r="D217" s="211"/>
      <c r="E217" s="225"/>
      <c r="F217" s="225"/>
      <c r="G217" s="225"/>
      <c r="H217" s="225"/>
    </row>
    <row r="218" spans="1:8" ht="30" x14ac:dyDescent="0.25">
      <c r="A218" s="225"/>
      <c r="B218" s="81" t="s">
        <v>287</v>
      </c>
      <c r="C218" s="230"/>
      <c r="D218" s="211"/>
      <c r="E218" s="54"/>
      <c r="F218" s="54"/>
      <c r="G218" s="167">
        <f>G219+G220+G221</f>
        <v>6996.7055</v>
      </c>
      <c r="H218" s="69"/>
    </row>
    <row r="219" spans="1:8" x14ac:dyDescent="0.25">
      <c r="A219" s="225"/>
      <c r="B219" s="38" t="s">
        <v>184</v>
      </c>
      <c r="C219" s="230"/>
      <c r="D219" s="211"/>
      <c r="E219" s="54"/>
      <c r="F219" s="54"/>
      <c r="G219" s="167">
        <v>1765.3125</v>
      </c>
      <c r="H219" s="69"/>
    </row>
    <row r="220" spans="1:8" x14ac:dyDescent="0.25">
      <c r="A220" s="225"/>
      <c r="B220" s="38" t="s">
        <v>185</v>
      </c>
      <c r="C220" s="230"/>
      <c r="D220" s="211"/>
      <c r="E220" s="54"/>
      <c r="F220" s="54"/>
      <c r="G220" s="167">
        <v>3951.8130000000001</v>
      </c>
      <c r="H220" s="69"/>
    </row>
    <row r="221" spans="1:8" x14ac:dyDescent="0.25">
      <c r="A221" s="225"/>
      <c r="B221" s="38" t="s">
        <v>186</v>
      </c>
      <c r="C221" s="230"/>
      <c r="D221" s="211"/>
      <c r="E221" s="54"/>
      <c r="F221" s="54"/>
      <c r="G221" s="167">
        <v>1279.58</v>
      </c>
      <c r="H221" s="69"/>
    </row>
    <row r="222" spans="1:8" x14ac:dyDescent="0.25">
      <c r="A222" s="225"/>
      <c r="B222" s="81" t="s">
        <v>288</v>
      </c>
      <c r="C222" s="230"/>
      <c r="D222" s="211"/>
      <c r="E222" s="54"/>
      <c r="F222" s="54"/>
      <c r="G222" s="167">
        <f>G223+G224+G225</f>
        <v>2511.8049999999998</v>
      </c>
      <c r="H222" s="69"/>
    </row>
    <row r="223" spans="1:8" x14ac:dyDescent="0.25">
      <c r="A223" s="225"/>
      <c r="B223" s="38" t="s">
        <v>184</v>
      </c>
      <c r="C223" s="230"/>
      <c r="D223" s="211"/>
      <c r="E223" s="54"/>
      <c r="F223" s="54"/>
      <c r="G223" s="167">
        <v>362.71249999999998</v>
      </c>
      <c r="H223" s="69"/>
    </row>
    <row r="224" spans="1:8" x14ac:dyDescent="0.25">
      <c r="A224" s="225"/>
      <c r="B224" s="38" t="s">
        <v>185</v>
      </c>
      <c r="C224" s="230"/>
      <c r="D224" s="211"/>
      <c r="E224" s="54"/>
      <c r="F224" s="54"/>
      <c r="G224" s="167">
        <v>2083.1424999999999</v>
      </c>
      <c r="H224" s="69"/>
    </row>
    <row r="225" spans="1:8" x14ac:dyDescent="0.25">
      <c r="A225" s="225"/>
      <c r="B225" s="38" t="s">
        <v>186</v>
      </c>
      <c r="C225" s="230"/>
      <c r="D225" s="211"/>
      <c r="E225" s="54"/>
      <c r="F225" s="54"/>
      <c r="G225" s="167">
        <v>65.95</v>
      </c>
      <c r="H225" s="69"/>
    </row>
    <row r="226" spans="1:8" x14ac:dyDescent="0.25">
      <c r="A226" s="225"/>
      <c r="B226" s="81" t="s">
        <v>289</v>
      </c>
      <c r="C226" s="230"/>
      <c r="D226" s="211"/>
      <c r="E226" s="54"/>
      <c r="F226" s="54"/>
      <c r="G226" s="167">
        <f>G227+G228+G229</f>
        <v>3161.03</v>
      </c>
      <c r="H226" s="69"/>
    </row>
    <row r="227" spans="1:8" x14ac:dyDescent="0.25">
      <c r="A227" s="225"/>
      <c r="B227" s="38" t="s">
        <v>184</v>
      </c>
      <c r="C227" s="230"/>
      <c r="D227" s="211"/>
      <c r="E227" s="54"/>
      <c r="F227" s="54"/>
      <c r="G227" s="167">
        <v>963.57</v>
      </c>
      <c r="H227" s="69"/>
    </row>
    <row r="228" spans="1:8" x14ac:dyDescent="0.25">
      <c r="A228" s="225"/>
      <c r="B228" s="38" t="s">
        <v>185</v>
      </c>
      <c r="C228" s="230"/>
      <c r="D228" s="211"/>
      <c r="E228" s="54"/>
      <c r="F228" s="54"/>
      <c r="G228" s="167">
        <v>1986.12</v>
      </c>
      <c r="H228" s="69"/>
    </row>
    <row r="229" spans="1:8" x14ac:dyDescent="0.25">
      <c r="A229" s="225"/>
      <c r="B229" s="38" t="s">
        <v>186</v>
      </c>
      <c r="C229" s="230"/>
      <c r="D229" s="211"/>
      <c r="E229" s="54"/>
      <c r="F229" s="54"/>
      <c r="G229" s="167">
        <v>211.34</v>
      </c>
      <c r="H229" s="69"/>
    </row>
    <row r="230" spans="1:8" x14ac:dyDescent="0.25">
      <c r="A230" s="225"/>
      <c r="B230" s="81" t="s">
        <v>290</v>
      </c>
      <c r="C230" s="230"/>
      <c r="D230" s="211"/>
      <c r="E230" s="54"/>
      <c r="F230" s="54"/>
      <c r="G230" s="167">
        <f>G231+G232+G233</f>
        <v>2948.87</v>
      </c>
      <c r="H230" s="69"/>
    </row>
    <row r="231" spans="1:8" x14ac:dyDescent="0.25">
      <c r="A231" s="225"/>
      <c r="B231" s="38" t="s">
        <v>184</v>
      </c>
      <c r="C231" s="230"/>
      <c r="D231" s="211"/>
      <c r="E231" s="54"/>
      <c r="F231" s="54"/>
      <c r="G231" s="167">
        <v>602.67999999999995</v>
      </c>
      <c r="H231" s="69"/>
    </row>
    <row r="232" spans="1:8" x14ac:dyDescent="0.25">
      <c r="A232" s="225"/>
      <c r="B232" s="38" t="s">
        <v>185</v>
      </c>
      <c r="C232" s="230"/>
      <c r="D232" s="211"/>
      <c r="E232" s="54"/>
      <c r="F232" s="54"/>
      <c r="G232" s="167">
        <v>2214</v>
      </c>
      <c r="H232" s="69"/>
    </row>
    <row r="233" spans="1:8" x14ac:dyDescent="0.25">
      <c r="A233" s="225"/>
      <c r="B233" s="38" t="s">
        <v>186</v>
      </c>
      <c r="C233" s="230"/>
      <c r="D233" s="211"/>
      <c r="E233" s="54"/>
      <c r="F233" s="54"/>
      <c r="G233" s="167">
        <v>132.19</v>
      </c>
      <c r="H233" s="69"/>
    </row>
    <row r="234" spans="1:8" x14ac:dyDescent="0.25">
      <c r="A234" s="225"/>
      <c r="B234" s="81" t="s">
        <v>291</v>
      </c>
      <c r="C234" s="230"/>
      <c r="D234" s="211"/>
      <c r="E234" s="54"/>
      <c r="F234" s="54"/>
      <c r="G234" s="167">
        <f>G235+G236+G237</f>
        <v>2159.92</v>
      </c>
      <c r="H234" s="69"/>
    </row>
    <row r="235" spans="1:8" x14ac:dyDescent="0.25">
      <c r="A235" s="225"/>
      <c r="B235" s="38" t="s">
        <v>184</v>
      </c>
      <c r="C235" s="230"/>
      <c r="D235" s="211"/>
      <c r="E235" s="54"/>
      <c r="F235" s="54"/>
      <c r="G235" s="167">
        <v>417.8</v>
      </c>
      <c r="H235" s="69"/>
    </row>
    <row r="236" spans="1:8" x14ac:dyDescent="0.25">
      <c r="A236" s="225"/>
      <c r="B236" s="38" t="s">
        <v>185</v>
      </c>
      <c r="C236" s="230"/>
      <c r="D236" s="211"/>
      <c r="E236" s="54"/>
      <c r="F236" s="54"/>
      <c r="G236" s="167">
        <v>1658.19</v>
      </c>
      <c r="H236" s="69"/>
    </row>
    <row r="237" spans="1:8" x14ac:dyDescent="0.25">
      <c r="A237" s="225"/>
      <c r="B237" s="38" t="s">
        <v>186</v>
      </c>
      <c r="C237" s="230"/>
      <c r="D237" s="211"/>
      <c r="E237" s="54"/>
      <c r="F237" s="54"/>
      <c r="G237" s="167">
        <v>83.93</v>
      </c>
      <c r="H237" s="69"/>
    </row>
    <row r="238" spans="1:8" x14ac:dyDescent="0.25">
      <c r="A238" s="225"/>
      <c r="B238" s="81" t="s">
        <v>292</v>
      </c>
      <c r="C238" s="230"/>
      <c r="D238" s="211"/>
      <c r="E238" s="54"/>
      <c r="F238" s="54"/>
      <c r="G238" s="167">
        <f>G239+G240+G241</f>
        <v>2067.81</v>
      </c>
      <c r="H238" s="69"/>
    </row>
    <row r="239" spans="1:8" x14ac:dyDescent="0.25">
      <c r="A239" s="225"/>
      <c r="B239" s="38" t="s">
        <v>184</v>
      </c>
      <c r="C239" s="230"/>
      <c r="D239" s="211"/>
      <c r="E239" s="54"/>
      <c r="F239" s="54"/>
      <c r="G239" s="167">
        <v>259.51</v>
      </c>
      <c r="H239" s="69"/>
    </row>
    <row r="240" spans="1:8" x14ac:dyDescent="0.25">
      <c r="A240" s="225"/>
      <c r="B240" s="38" t="s">
        <v>185</v>
      </c>
      <c r="C240" s="230"/>
      <c r="D240" s="211"/>
      <c r="E240" s="54"/>
      <c r="F240" s="54"/>
      <c r="G240" s="167">
        <v>1770.09</v>
      </c>
      <c r="H240" s="69"/>
    </row>
    <row r="241" spans="1:8" x14ac:dyDescent="0.25">
      <c r="A241" s="225"/>
      <c r="B241" s="38" t="s">
        <v>186</v>
      </c>
      <c r="C241" s="230"/>
      <c r="D241" s="211"/>
      <c r="E241" s="54"/>
      <c r="F241" s="54"/>
      <c r="G241" s="167">
        <v>38.21</v>
      </c>
      <c r="H241" s="69"/>
    </row>
    <row r="242" spans="1:8" x14ac:dyDescent="0.25">
      <c r="A242" s="225"/>
      <c r="B242" s="81" t="s">
        <v>293</v>
      </c>
      <c r="C242" s="230"/>
      <c r="D242" s="211"/>
      <c r="E242" s="54"/>
      <c r="F242" s="54"/>
      <c r="G242" s="167">
        <f>G243+G244+G245</f>
        <v>8801.77</v>
      </c>
      <c r="H242" s="69"/>
    </row>
    <row r="243" spans="1:8" x14ac:dyDescent="0.25">
      <c r="A243" s="225"/>
      <c r="B243" s="38" t="s">
        <v>184</v>
      </c>
      <c r="C243" s="230"/>
      <c r="D243" s="211"/>
      <c r="E243" s="54"/>
      <c r="F243" s="54"/>
      <c r="G243" s="167">
        <v>792.39</v>
      </c>
      <c r="H243" s="69"/>
    </row>
    <row r="244" spans="1:8" x14ac:dyDescent="0.25">
      <c r="A244" s="225"/>
      <c r="B244" s="38" t="s">
        <v>185</v>
      </c>
      <c r="C244" s="230"/>
      <c r="D244" s="211"/>
      <c r="E244" s="54"/>
      <c r="F244" s="54"/>
      <c r="G244" s="167">
        <v>7825.6</v>
      </c>
      <c r="H244" s="69"/>
    </row>
    <row r="245" spans="1:8" x14ac:dyDescent="0.25">
      <c r="A245" s="225"/>
      <c r="B245" s="38" t="s">
        <v>186</v>
      </c>
      <c r="C245" s="230"/>
      <c r="D245" s="211"/>
      <c r="E245" s="54"/>
      <c r="F245" s="54"/>
      <c r="G245" s="167">
        <v>183.78</v>
      </c>
      <c r="H245" s="69"/>
    </row>
    <row r="246" spans="1:8" x14ac:dyDescent="0.25">
      <c r="A246" s="225"/>
      <c r="B246" s="81" t="s">
        <v>294</v>
      </c>
      <c r="C246" s="230"/>
      <c r="D246" s="211"/>
      <c r="E246" s="54"/>
      <c r="F246" s="54"/>
      <c r="G246" s="167">
        <f>G247+G248+G249</f>
        <v>3976</v>
      </c>
      <c r="H246" s="69"/>
    </row>
    <row r="247" spans="1:8" x14ac:dyDescent="0.25">
      <c r="A247" s="225"/>
      <c r="B247" s="38" t="s">
        <v>184</v>
      </c>
      <c r="C247" s="230"/>
      <c r="D247" s="211"/>
      <c r="E247" s="54"/>
      <c r="F247" s="54"/>
      <c r="G247" s="167">
        <v>347.24</v>
      </c>
      <c r="H247" s="69"/>
    </row>
    <row r="248" spans="1:8" x14ac:dyDescent="0.25">
      <c r="A248" s="225"/>
      <c r="B248" s="38" t="s">
        <v>185</v>
      </c>
      <c r="C248" s="230"/>
      <c r="D248" s="211"/>
      <c r="E248" s="54"/>
      <c r="F248" s="54"/>
      <c r="G248" s="167">
        <v>3551.56</v>
      </c>
      <c r="H248" s="69"/>
    </row>
    <row r="249" spans="1:8" x14ac:dyDescent="0.25">
      <c r="A249" s="225"/>
      <c r="B249" s="38" t="s">
        <v>186</v>
      </c>
      <c r="C249" s="230"/>
      <c r="D249" s="211"/>
      <c r="E249" s="54"/>
      <c r="F249" s="54"/>
      <c r="G249" s="167">
        <v>77.2</v>
      </c>
      <c r="H249" s="69"/>
    </row>
    <row r="250" spans="1:8" x14ac:dyDescent="0.25">
      <c r="A250" s="225"/>
      <c r="B250" s="81" t="s">
        <v>295</v>
      </c>
      <c r="C250" s="230"/>
      <c r="D250" s="211"/>
      <c r="E250" s="54"/>
      <c r="F250" s="54"/>
      <c r="G250" s="167">
        <f>G251+G252+G253</f>
        <v>2970.9315999999999</v>
      </c>
      <c r="H250" s="69"/>
    </row>
    <row r="251" spans="1:8" x14ac:dyDescent="0.25">
      <c r="A251" s="225"/>
      <c r="B251" s="38" t="s">
        <v>184</v>
      </c>
      <c r="C251" s="230"/>
      <c r="D251" s="211"/>
      <c r="E251" s="54"/>
      <c r="F251" s="54"/>
      <c r="G251" s="167">
        <v>220.38560000000001</v>
      </c>
      <c r="H251" s="69"/>
    </row>
    <row r="252" spans="1:8" x14ac:dyDescent="0.25">
      <c r="A252" s="225"/>
      <c r="B252" s="38" t="s">
        <v>185</v>
      </c>
      <c r="C252" s="230"/>
      <c r="D252" s="211"/>
      <c r="E252" s="54"/>
      <c r="F252" s="54"/>
      <c r="G252" s="167">
        <v>2701.9059999999999</v>
      </c>
      <c r="H252" s="69"/>
    </row>
    <row r="253" spans="1:8" x14ac:dyDescent="0.25">
      <c r="A253" s="225"/>
      <c r="B253" s="38" t="s">
        <v>186</v>
      </c>
      <c r="C253" s="230"/>
      <c r="D253" s="211"/>
      <c r="E253" s="54"/>
      <c r="F253" s="54"/>
      <c r="G253" s="167">
        <v>48.64</v>
      </c>
      <c r="H253" s="69"/>
    </row>
    <row r="254" spans="1:8" x14ac:dyDescent="0.25">
      <c r="A254" s="225"/>
      <c r="B254" s="81" t="s">
        <v>296</v>
      </c>
      <c r="C254" s="230"/>
      <c r="D254" s="211"/>
      <c r="E254" s="54"/>
      <c r="F254" s="54"/>
      <c r="G254" s="167">
        <f>G255+G256+G257</f>
        <v>2101.6099999999997</v>
      </c>
      <c r="H254" s="69"/>
    </row>
    <row r="255" spans="1:8" x14ac:dyDescent="0.25">
      <c r="A255" s="225"/>
      <c r="B255" s="38" t="s">
        <v>184</v>
      </c>
      <c r="C255" s="230"/>
      <c r="D255" s="211"/>
      <c r="E255" s="54"/>
      <c r="F255" s="54"/>
      <c r="G255" s="167">
        <v>92.73</v>
      </c>
      <c r="H255" s="69"/>
    </row>
    <row r="256" spans="1:8" x14ac:dyDescent="0.25">
      <c r="A256" s="225"/>
      <c r="B256" s="38" t="s">
        <v>185</v>
      </c>
      <c r="C256" s="230"/>
      <c r="D256" s="211"/>
      <c r="E256" s="54"/>
      <c r="F256" s="54"/>
      <c r="G256" s="167">
        <v>1987.09</v>
      </c>
      <c r="H256" s="69"/>
    </row>
    <row r="257" spans="1:8" x14ac:dyDescent="0.25">
      <c r="A257" s="225"/>
      <c r="B257" s="38" t="s">
        <v>186</v>
      </c>
      <c r="C257" s="230"/>
      <c r="D257" s="211"/>
      <c r="E257" s="54"/>
      <c r="F257" s="54"/>
      <c r="G257" s="167">
        <v>21.79</v>
      </c>
      <c r="H257" s="69"/>
    </row>
    <row r="258" spans="1:8" x14ac:dyDescent="0.25">
      <c r="A258" s="225"/>
      <c r="B258" s="81" t="s">
        <v>297</v>
      </c>
      <c r="C258" s="230"/>
      <c r="D258" s="211"/>
      <c r="E258" s="54"/>
      <c r="F258" s="54"/>
      <c r="G258" s="167">
        <f>G259+G260+G261</f>
        <v>7000.5150000000003</v>
      </c>
      <c r="H258" s="69"/>
    </row>
    <row r="259" spans="1:8" x14ac:dyDescent="0.25">
      <c r="A259" s="225"/>
      <c r="B259" s="38" t="s">
        <v>184</v>
      </c>
      <c r="C259" s="230"/>
      <c r="D259" s="211"/>
      <c r="E259" s="54"/>
      <c r="F259" s="54"/>
      <c r="G259" s="167">
        <v>1300.0340000000001</v>
      </c>
      <c r="H259" s="69"/>
    </row>
    <row r="260" spans="1:8" x14ac:dyDescent="0.25">
      <c r="A260" s="225"/>
      <c r="B260" s="38" t="s">
        <v>185</v>
      </c>
      <c r="C260" s="230"/>
      <c r="D260" s="211"/>
      <c r="E260" s="54"/>
      <c r="F260" s="54"/>
      <c r="G260" s="167">
        <v>5272.7910000000002</v>
      </c>
      <c r="H260" s="69"/>
    </row>
    <row r="261" spans="1:8" x14ac:dyDescent="0.25">
      <c r="A261" s="225"/>
      <c r="B261" s="38" t="s">
        <v>186</v>
      </c>
      <c r="C261" s="230"/>
      <c r="D261" s="211"/>
      <c r="E261" s="54"/>
      <c r="F261" s="54"/>
      <c r="G261" s="167">
        <v>427.69</v>
      </c>
      <c r="H261" s="69"/>
    </row>
    <row r="262" spans="1:8" ht="57.75" customHeight="1" x14ac:dyDescent="0.25">
      <c r="A262" s="225"/>
      <c r="B262" s="218" t="s">
        <v>211</v>
      </c>
      <c r="C262" s="218"/>
      <c r="D262" s="218"/>
      <c r="E262" s="218"/>
      <c r="F262" s="218"/>
      <c r="G262" s="218"/>
      <c r="H262" s="218"/>
    </row>
    <row r="263" spans="1:8" ht="15.75" x14ac:dyDescent="0.25">
      <c r="A263" s="225"/>
      <c r="B263" s="219" t="s">
        <v>411</v>
      </c>
      <c r="C263" s="219"/>
      <c r="D263" s="219"/>
      <c r="E263" s="219"/>
      <c r="F263" s="219"/>
      <c r="G263" s="219"/>
      <c r="H263" s="219"/>
    </row>
    <row r="264" spans="1:8" ht="105" customHeight="1" x14ac:dyDescent="0.25">
      <c r="A264" s="225"/>
      <c r="B264" s="60" t="s">
        <v>272</v>
      </c>
      <c r="C264" s="226" t="s">
        <v>408</v>
      </c>
      <c r="D264" s="211" t="s">
        <v>21</v>
      </c>
      <c r="E264" s="225"/>
      <c r="F264" s="225"/>
      <c r="G264" s="225"/>
      <c r="H264" s="225"/>
    </row>
    <row r="265" spans="1:8" x14ac:dyDescent="0.25">
      <c r="A265" s="225"/>
      <c r="B265" s="70" t="s">
        <v>180</v>
      </c>
      <c r="C265" s="226"/>
      <c r="D265" s="211"/>
      <c r="E265" s="8"/>
      <c r="F265" s="8"/>
      <c r="G265" s="162">
        <f>G270+G280+G290</f>
        <v>939.25</v>
      </c>
      <c r="H265" s="168"/>
    </row>
    <row r="266" spans="1:8" x14ac:dyDescent="0.25">
      <c r="A266" s="225"/>
      <c r="B266" s="70" t="s">
        <v>181</v>
      </c>
      <c r="C266" s="226"/>
      <c r="D266" s="211"/>
      <c r="E266" s="8"/>
      <c r="F266" s="8"/>
      <c r="G266" s="162">
        <f>G271+G281+G291</f>
        <v>661.06000000000006</v>
      </c>
      <c r="H266" s="168"/>
    </row>
    <row r="267" spans="1:8" x14ac:dyDescent="0.25">
      <c r="A267" s="225"/>
      <c r="B267" s="70" t="s">
        <v>182</v>
      </c>
      <c r="C267" s="226"/>
      <c r="D267" s="211"/>
      <c r="E267" s="8"/>
      <c r="F267" s="8"/>
      <c r="G267" s="162">
        <f>G272+G282+G292</f>
        <v>258.31</v>
      </c>
      <c r="H267" s="168"/>
    </row>
    <row r="268" spans="1:8" x14ac:dyDescent="0.25">
      <c r="A268" s="225"/>
      <c r="B268" s="70" t="s">
        <v>183</v>
      </c>
      <c r="C268" s="226"/>
      <c r="D268" s="211"/>
      <c r="E268" s="8"/>
      <c r="F268" s="8"/>
      <c r="G268" s="162">
        <f>G273+G283+G293</f>
        <v>109.25</v>
      </c>
      <c r="H268" s="168"/>
    </row>
    <row r="269" spans="1:8" ht="24" x14ac:dyDescent="0.25">
      <c r="A269" s="225"/>
      <c r="B269" s="37" t="s">
        <v>17</v>
      </c>
      <c r="C269" s="226"/>
      <c r="D269" s="211"/>
      <c r="E269" s="8"/>
      <c r="F269" s="8"/>
      <c r="G269" s="162"/>
      <c r="H269" s="168"/>
    </row>
    <row r="270" spans="1:8" x14ac:dyDescent="0.25">
      <c r="A270" s="225"/>
      <c r="B270" s="70" t="s">
        <v>180</v>
      </c>
      <c r="C270" s="226"/>
      <c r="D270" s="211"/>
      <c r="E270" s="8"/>
      <c r="F270" s="8"/>
      <c r="G270" s="162">
        <v>388.68</v>
      </c>
      <c r="H270" s="168"/>
    </row>
    <row r="271" spans="1:8" x14ac:dyDescent="0.25">
      <c r="A271" s="225"/>
      <c r="B271" s="70" t="s">
        <v>181</v>
      </c>
      <c r="C271" s="226"/>
      <c r="D271" s="211"/>
      <c r="E271" s="8"/>
      <c r="F271" s="8"/>
      <c r="G271" s="162">
        <v>302.29000000000002</v>
      </c>
      <c r="H271" s="168"/>
    </row>
    <row r="272" spans="1:8" x14ac:dyDescent="0.25">
      <c r="A272" s="225"/>
      <c r="B272" s="70" t="s">
        <v>182</v>
      </c>
      <c r="C272" s="226"/>
      <c r="D272" s="211"/>
      <c r="E272" s="8"/>
      <c r="F272" s="8"/>
      <c r="G272" s="162">
        <v>115.56</v>
      </c>
      <c r="H272" s="168"/>
    </row>
    <row r="273" spans="1:8" x14ac:dyDescent="0.25">
      <c r="A273" s="225"/>
      <c r="B273" s="70" t="s">
        <v>183</v>
      </c>
      <c r="C273" s="226"/>
      <c r="D273" s="211"/>
      <c r="E273" s="8"/>
      <c r="F273" s="8"/>
      <c r="G273" s="162">
        <v>45.46</v>
      </c>
      <c r="H273" s="168"/>
    </row>
    <row r="274" spans="1:8" ht="24" x14ac:dyDescent="0.25">
      <c r="A274" s="225"/>
      <c r="B274" s="37" t="s">
        <v>26</v>
      </c>
      <c r="C274" s="226"/>
      <c r="D274" s="211"/>
      <c r="E274" s="8"/>
      <c r="F274" s="8"/>
      <c r="G274" s="162"/>
      <c r="H274" s="168"/>
    </row>
    <row r="275" spans="1:8" x14ac:dyDescent="0.25">
      <c r="A275" s="225"/>
      <c r="B275" s="70" t="s">
        <v>180</v>
      </c>
      <c r="C275" s="226"/>
      <c r="D275" s="211"/>
      <c r="E275" s="8"/>
      <c r="F275" s="8"/>
      <c r="G275" s="162"/>
      <c r="H275" s="168"/>
    </row>
    <row r="276" spans="1:8" x14ac:dyDescent="0.25">
      <c r="A276" s="225"/>
      <c r="B276" s="70" t="s">
        <v>181</v>
      </c>
      <c r="C276" s="226"/>
      <c r="D276" s="211"/>
      <c r="E276" s="8"/>
      <c r="F276" s="8"/>
      <c r="G276" s="162"/>
      <c r="H276" s="168"/>
    </row>
    <row r="277" spans="1:8" x14ac:dyDescent="0.25">
      <c r="A277" s="225"/>
      <c r="B277" s="70" t="s">
        <v>182</v>
      </c>
      <c r="C277" s="226"/>
      <c r="D277" s="211"/>
      <c r="E277" s="8"/>
      <c r="F277" s="8"/>
      <c r="G277" s="162"/>
      <c r="H277" s="168"/>
    </row>
    <row r="278" spans="1:8" x14ac:dyDescent="0.25">
      <c r="A278" s="225"/>
      <c r="B278" s="70" t="s">
        <v>183</v>
      </c>
      <c r="C278" s="226"/>
      <c r="D278" s="211"/>
      <c r="E278" s="8"/>
      <c r="F278" s="8"/>
      <c r="G278" s="162"/>
      <c r="H278" s="168"/>
    </row>
    <row r="279" spans="1:8" x14ac:dyDescent="0.25">
      <c r="A279" s="225"/>
      <c r="B279" s="37" t="s">
        <v>28</v>
      </c>
      <c r="C279" s="226"/>
      <c r="D279" s="211"/>
      <c r="E279" s="8"/>
      <c r="F279" s="8"/>
      <c r="G279" s="162"/>
      <c r="H279" s="168"/>
    </row>
    <row r="280" spans="1:8" x14ac:dyDescent="0.25">
      <c r="A280" s="225"/>
      <c r="B280" s="70" t="s">
        <v>180</v>
      </c>
      <c r="C280" s="226"/>
      <c r="D280" s="211"/>
      <c r="E280" s="8"/>
      <c r="F280" s="8"/>
      <c r="G280" s="162">
        <v>197.46</v>
      </c>
      <c r="H280" s="168"/>
    </row>
    <row r="281" spans="1:8" x14ac:dyDescent="0.25">
      <c r="A281" s="225"/>
      <c r="B281" s="70" t="s">
        <v>181</v>
      </c>
      <c r="C281" s="226"/>
      <c r="D281" s="211"/>
      <c r="E281" s="8"/>
      <c r="F281" s="8"/>
      <c r="G281" s="162">
        <v>126.65</v>
      </c>
      <c r="H281" s="168"/>
    </row>
    <row r="282" spans="1:8" x14ac:dyDescent="0.25">
      <c r="A282" s="225"/>
      <c r="B282" s="70" t="s">
        <v>182</v>
      </c>
      <c r="C282" s="226"/>
      <c r="D282" s="211"/>
      <c r="E282" s="8"/>
      <c r="F282" s="8"/>
      <c r="G282" s="162">
        <v>54.04</v>
      </c>
      <c r="H282" s="168"/>
    </row>
    <row r="283" spans="1:8" x14ac:dyDescent="0.25">
      <c r="A283" s="225"/>
      <c r="B283" s="70" t="s">
        <v>183</v>
      </c>
      <c r="C283" s="226"/>
      <c r="D283" s="211"/>
      <c r="E283" s="8"/>
      <c r="F283" s="8"/>
      <c r="G283" s="162">
        <v>18.23</v>
      </c>
      <c r="H283" s="168"/>
    </row>
    <row r="284" spans="1:8" ht="24" x14ac:dyDescent="0.25">
      <c r="A284" s="225"/>
      <c r="B284" s="37" t="s">
        <v>94</v>
      </c>
      <c r="C284" s="226"/>
      <c r="D284" s="211"/>
      <c r="E284" s="8"/>
      <c r="F284" s="8"/>
      <c r="G284" s="162"/>
      <c r="H284" s="168"/>
    </row>
    <row r="285" spans="1:8" x14ac:dyDescent="0.25">
      <c r="A285" s="225"/>
      <c r="B285" s="70" t="s">
        <v>180</v>
      </c>
      <c r="C285" s="226"/>
      <c r="D285" s="211"/>
      <c r="E285" s="8"/>
      <c r="F285" s="8"/>
      <c r="G285" s="162"/>
      <c r="H285" s="168"/>
    </row>
    <row r="286" spans="1:8" x14ac:dyDescent="0.25">
      <c r="A286" s="225"/>
      <c r="B286" s="70" t="s">
        <v>181</v>
      </c>
      <c r="C286" s="226"/>
      <c r="D286" s="211"/>
      <c r="E286" s="8"/>
      <c r="F286" s="8"/>
      <c r="G286" s="162"/>
      <c r="H286" s="168"/>
    </row>
    <row r="287" spans="1:8" x14ac:dyDescent="0.25">
      <c r="A287" s="225"/>
      <c r="B287" s="70" t="s">
        <v>182</v>
      </c>
      <c r="C287" s="226"/>
      <c r="D287" s="211"/>
      <c r="E287" s="8"/>
      <c r="F287" s="8"/>
      <c r="G287" s="162"/>
      <c r="H287" s="168"/>
    </row>
    <row r="288" spans="1:8" x14ac:dyDescent="0.25">
      <c r="A288" s="225"/>
      <c r="B288" s="70" t="s">
        <v>183</v>
      </c>
      <c r="C288" s="226"/>
      <c r="D288" s="211"/>
      <c r="E288" s="8"/>
      <c r="F288" s="8"/>
      <c r="G288" s="162"/>
      <c r="H288" s="168"/>
    </row>
    <row r="289" spans="1:8" ht="24" x14ac:dyDescent="0.25">
      <c r="A289" s="225"/>
      <c r="B289" s="37" t="s">
        <v>30</v>
      </c>
      <c r="C289" s="226"/>
      <c r="D289" s="211"/>
      <c r="E289" s="8"/>
      <c r="F289" s="8"/>
      <c r="G289" s="162"/>
      <c r="H289" s="168"/>
    </row>
    <row r="290" spans="1:8" x14ac:dyDescent="0.25">
      <c r="A290" s="225"/>
      <c r="B290" s="70" t="s">
        <v>180</v>
      </c>
      <c r="C290" s="226"/>
      <c r="D290" s="211"/>
      <c r="E290" s="8"/>
      <c r="F290" s="8"/>
      <c r="G290" s="162">
        <v>353.11</v>
      </c>
      <c r="H290" s="168"/>
    </row>
    <row r="291" spans="1:8" x14ac:dyDescent="0.25">
      <c r="A291" s="225"/>
      <c r="B291" s="70" t="s">
        <v>181</v>
      </c>
      <c r="C291" s="226"/>
      <c r="D291" s="211"/>
      <c r="E291" s="8"/>
      <c r="F291" s="8"/>
      <c r="G291" s="162">
        <v>232.12</v>
      </c>
      <c r="H291" s="168"/>
    </row>
    <row r="292" spans="1:8" x14ac:dyDescent="0.25">
      <c r="A292" s="225"/>
      <c r="B292" s="70" t="s">
        <v>182</v>
      </c>
      <c r="C292" s="226"/>
      <c r="D292" s="211"/>
      <c r="E292" s="8"/>
      <c r="F292" s="8"/>
      <c r="G292" s="162">
        <v>88.71</v>
      </c>
      <c r="H292" s="168"/>
    </row>
    <row r="293" spans="1:8" x14ac:dyDescent="0.25">
      <c r="A293" s="225"/>
      <c r="B293" s="70" t="s">
        <v>183</v>
      </c>
      <c r="C293" s="226"/>
      <c r="D293" s="211"/>
      <c r="E293" s="8"/>
      <c r="F293" s="8"/>
      <c r="G293" s="162">
        <v>45.56</v>
      </c>
      <c r="H293" s="168"/>
    </row>
    <row r="294" spans="1:8" x14ac:dyDescent="0.25">
      <c r="A294" s="225"/>
      <c r="B294" s="126" t="s">
        <v>32</v>
      </c>
      <c r="C294" s="226"/>
      <c r="D294" s="211"/>
      <c r="E294" s="226"/>
      <c r="F294" s="226"/>
      <c r="G294" s="226"/>
      <c r="H294" s="226"/>
    </row>
    <row r="295" spans="1:8" x14ac:dyDescent="0.25">
      <c r="A295" s="225"/>
      <c r="B295" s="164" t="s">
        <v>412</v>
      </c>
      <c r="C295" s="226"/>
      <c r="D295" s="211"/>
      <c r="E295" s="8"/>
      <c r="F295" s="8"/>
      <c r="G295" s="162"/>
      <c r="H295" s="168"/>
    </row>
    <row r="296" spans="1:8" x14ac:dyDescent="0.25">
      <c r="A296" s="225"/>
      <c r="B296" s="80" t="s">
        <v>279</v>
      </c>
      <c r="C296" s="226"/>
      <c r="D296" s="211"/>
      <c r="E296" s="8"/>
      <c r="F296" s="8"/>
      <c r="G296" s="162">
        <f>G301/2</f>
        <v>13724.17</v>
      </c>
      <c r="H296" s="168"/>
    </row>
    <row r="297" spans="1:8" x14ac:dyDescent="0.25">
      <c r="A297" s="225"/>
      <c r="B297" s="38" t="s">
        <v>184</v>
      </c>
      <c r="C297" s="226"/>
      <c r="D297" s="211"/>
      <c r="E297" s="8"/>
      <c r="F297" s="8"/>
      <c r="G297" s="162">
        <f t="shared" ref="G297:G299" si="1">G302/2</f>
        <v>13182.985000000001</v>
      </c>
      <c r="H297" s="168"/>
    </row>
    <row r="298" spans="1:8" x14ac:dyDescent="0.25">
      <c r="A298" s="225"/>
      <c r="B298" s="38" t="s">
        <v>185</v>
      </c>
      <c r="C298" s="226"/>
      <c r="D298" s="211"/>
      <c r="E298" s="8"/>
      <c r="F298" s="8"/>
      <c r="G298" s="162"/>
      <c r="H298" s="168"/>
    </row>
    <row r="299" spans="1:8" x14ac:dyDescent="0.25">
      <c r="A299" s="225"/>
      <c r="B299" s="38" t="s">
        <v>186</v>
      </c>
      <c r="C299" s="226"/>
      <c r="D299" s="211"/>
      <c r="E299" s="8"/>
      <c r="F299" s="8"/>
      <c r="G299" s="162">
        <f t="shared" si="1"/>
        <v>541.18499999999995</v>
      </c>
      <c r="H299" s="168"/>
    </row>
    <row r="300" spans="1:8" x14ac:dyDescent="0.25">
      <c r="A300" s="225"/>
      <c r="B300" s="164" t="s">
        <v>237</v>
      </c>
      <c r="C300" s="226"/>
      <c r="D300" s="211"/>
      <c r="E300" s="8"/>
      <c r="F300" s="8"/>
      <c r="G300" s="162"/>
      <c r="H300" s="168"/>
    </row>
    <row r="301" spans="1:8" x14ac:dyDescent="0.25">
      <c r="A301" s="225"/>
      <c r="B301" s="80" t="s">
        <v>279</v>
      </c>
      <c r="C301" s="226"/>
      <c r="D301" s="211"/>
      <c r="E301" s="8"/>
      <c r="F301" s="8"/>
      <c r="G301" s="162">
        <f>G302+G303+G304</f>
        <v>27448.34</v>
      </c>
      <c r="H301" s="168"/>
    </row>
    <row r="302" spans="1:8" x14ac:dyDescent="0.25">
      <c r="A302" s="225"/>
      <c r="B302" s="38" t="s">
        <v>184</v>
      </c>
      <c r="C302" s="226"/>
      <c r="D302" s="211"/>
      <c r="E302" s="8"/>
      <c r="F302" s="8"/>
      <c r="G302" s="162">
        <v>26365.97</v>
      </c>
      <c r="H302" s="168"/>
    </row>
    <row r="303" spans="1:8" x14ac:dyDescent="0.25">
      <c r="A303" s="225"/>
      <c r="B303" s="38" t="s">
        <v>185</v>
      </c>
      <c r="C303" s="226"/>
      <c r="D303" s="211"/>
      <c r="E303" s="8"/>
      <c r="F303" s="8"/>
      <c r="G303" s="162"/>
      <c r="H303" s="168"/>
    </row>
    <row r="304" spans="1:8" x14ac:dyDescent="0.25">
      <c r="A304" s="225"/>
      <c r="B304" s="38" t="s">
        <v>186</v>
      </c>
      <c r="C304" s="226"/>
      <c r="D304" s="211"/>
      <c r="E304" s="8"/>
      <c r="F304" s="8"/>
      <c r="G304" s="162">
        <v>1082.3699999999999</v>
      </c>
      <c r="H304" s="168"/>
    </row>
    <row r="305" spans="1:8" x14ac:dyDescent="0.25">
      <c r="A305" s="225"/>
      <c r="B305" s="164" t="s">
        <v>412</v>
      </c>
      <c r="C305" s="226"/>
      <c r="D305" s="211"/>
      <c r="E305" s="8"/>
      <c r="F305" s="8"/>
      <c r="G305" s="162"/>
      <c r="H305" s="168"/>
    </row>
    <row r="306" spans="1:8" x14ac:dyDescent="0.25">
      <c r="A306" s="225"/>
      <c r="B306" s="80" t="s">
        <v>280</v>
      </c>
      <c r="C306" s="226"/>
      <c r="D306" s="211"/>
      <c r="E306" s="8"/>
      <c r="F306" s="8"/>
      <c r="G306" s="162">
        <f>G311/2</f>
        <v>13247.055</v>
      </c>
      <c r="H306" s="168"/>
    </row>
    <row r="307" spans="1:8" x14ac:dyDescent="0.25">
      <c r="A307" s="225"/>
      <c r="B307" s="38" t="s">
        <v>184</v>
      </c>
      <c r="C307" s="226"/>
      <c r="D307" s="211"/>
      <c r="E307" s="8"/>
      <c r="F307" s="8"/>
      <c r="G307" s="162">
        <f t="shared" ref="G307:G309" si="2">G312/2</f>
        <v>12705.87</v>
      </c>
      <c r="H307" s="168"/>
    </row>
    <row r="308" spans="1:8" x14ac:dyDescent="0.25">
      <c r="A308" s="225"/>
      <c r="B308" s="38" t="s">
        <v>185</v>
      </c>
      <c r="C308" s="226"/>
      <c r="D308" s="211"/>
      <c r="E308" s="8"/>
      <c r="F308" s="8"/>
      <c r="G308" s="162"/>
      <c r="H308" s="168"/>
    </row>
    <row r="309" spans="1:8" x14ac:dyDescent="0.25">
      <c r="A309" s="225"/>
      <c r="B309" s="38" t="s">
        <v>186</v>
      </c>
      <c r="C309" s="226"/>
      <c r="D309" s="211"/>
      <c r="E309" s="8"/>
      <c r="F309" s="8"/>
      <c r="G309" s="162">
        <f t="shared" si="2"/>
        <v>541.18499999999995</v>
      </c>
      <c r="H309" s="168"/>
    </row>
    <row r="310" spans="1:8" x14ac:dyDescent="0.25">
      <c r="A310" s="225"/>
      <c r="B310" s="164" t="s">
        <v>237</v>
      </c>
      <c r="C310" s="226"/>
      <c r="D310" s="211"/>
      <c r="E310" s="8"/>
      <c r="F310" s="8"/>
      <c r="G310" s="162"/>
      <c r="H310" s="168"/>
    </row>
    <row r="311" spans="1:8" x14ac:dyDescent="0.25">
      <c r="A311" s="225"/>
      <c r="B311" s="80" t="s">
        <v>280</v>
      </c>
      <c r="C311" s="226"/>
      <c r="D311" s="211"/>
      <c r="E311" s="8"/>
      <c r="F311" s="8"/>
      <c r="G311" s="162">
        <f>G312+G313+G314</f>
        <v>26494.11</v>
      </c>
      <c r="H311" s="168"/>
    </row>
    <row r="312" spans="1:8" x14ac:dyDescent="0.25">
      <c r="A312" s="225"/>
      <c r="B312" s="38" t="s">
        <v>184</v>
      </c>
      <c r="C312" s="226"/>
      <c r="D312" s="211"/>
      <c r="E312" s="8"/>
      <c r="F312" s="8"/>
      <c r="G312" s="167">
        <v>25411.74</v>
      </c>
      <c r="H312" s="168"/>
    </row>
    <row r="313" spans="1:8" x14ac:dyDescent="0.25">
      <c r="A313" s="225"/>
      <c r="B313" s="38" t="s">
        <v>185</v>
      </c>
      <c r="C313" s="226"/>
      <c r="D313" s="211"/>
      <c r="E313" s="8"/>
      <c r="F313" s="8"/>
      <c r="G313" s="162"/>
      <c r="H313" s="168"/>
    </row>
    <row r="314" spans="1:8" x14ac:dyDescent="0.25">
      <c r="A314" s="225"/>
      <c r="B314" s="38" t="s">
        <v>186</v>
      </c>
      <c r="C314" s="226"/>
      <c r="D314" s="211"/>
      <c r="E314" s="8"/>
      <c r="F314" s="8"/>
      <c r="G314" s="167">
        <v>1082.3699999999999</v>
      </c>
      <c r="H314" s="168"/>
    </row>
    <row r="315" spans="1:8" x14ac:dyDescent="0.25">
      <c r="A315" s="225"/>
      <c r="B315" s="164" t="s">
        <v>412</v>
      </c>
      <c r="C315" s="226"/>
      <c r="D315" s="211"/>
      <c r="E315" s="8"/>
      <c r="F315" s="8"/>
      <c r="G315" s="167"/>
      <c r="H315" s="168"/>
    </row>
    <row r="316" spans="1:8" x14ac:dyDescent="0.25">
      <c r="A316" s="225"/>
      <c r="B316" s="80" t="s">
        <v>281</v>
      </c>
      <c r="C316" s="226"/>
      <c r="D316" s="211"/>
      <c r="E316" s="8"/>
      <c r="F316" s="8"/>
      <c r="G316" s="167">
        <f>G321/2</f>
        <v>14418.612999999999</v>
      </c>
      <c r="H316" s="168"/>
    </row>
    <row r="317" spans="1:8" x14ac:dyDescent="0.25">
      <c r="A317" s="225"/>
      <c r="B317" s="38" t="s">
        <v>184</v>
      </c>
      <c r="C317" s="226"/>
      <c r="D317" s="211"/>
      <c r="E317" s="8"/>
      <c r="F317" s="8"/>
      <c r="G317" s="167">
        <f t="shared" ref="G317:G319" si="3">G322/2</f>
        <v>13877.4265</v>
      </c>
      <c r="H317" s="168"/>
    </row>
    <row r="318" spans="1:8" x14ac:dyDescent="0.25">
      <c r="A318" s="225"/>
      <c r="B318" s="38" t="s">
        <v>185</v>
      </c>
      <c r="C318" s="226"/>
      <c r="D318" s="211"/>
      <c r="E318" s="8"/>
      <c r="F318" s="8"/>
      <c r="G318" s="167"/>
      <c r="H318" s="168"/>
    </row>
    <row r="319" spans="1:8" x14ac:dyDescent="0.25">
      <c r="A319" s="225"/>
      <c r="B319" s="38" t="s">
        <v>186</v>
      </c>
      <c r="C319" s="226"/>
      <c r="D319" s="211"/>
      <c r="E319" s="8"/>
      <c r="F319" s="8"/>
      <c r="G319" s="167">
        <f t="shared" si="3"/>
        <v>541.18650000000002</v>
      </c>
      <c r="H319" s="168"/>
    </row>
    <row r="320" spans="1:8" x14ac:dyDescent="0.25">
      <c r="A320" s="225"/>
      <c r="B320" s="164" t="s">
        <v>237</v>
      </c>
      <c r="C320" s="226"/>
      <c r="D320" s="211"/>
      <c r="E320" s="8"/>
      <c r="F320" s="8"/>
      <c r="G320" s="167"/>
      <c r="H320" s="168"/>
    </row>
    <row r="321" spans="1:8" x14ac:dyDescent="0.25">
      <c r="A321" s="225"/>
      <c r="B321" s="80" t="s">
        <v>281</v>
      </c>
      <c r="C321" s="226"/>
      <c r="D321" s="211"/>
      <c r="E321" s="8"/>
      <c r="F321" s="8"/>
      <c r="G321" s="167">
        <f>G322+G323+G324</f>
        <v>28837.225999999999</v>
      </c>
      <c r="H321" s="168"/>
    </row>
    <row r="322" spans="1:8" x14ac:dyDescent="0.25">
      <c r="A322" s="225"/>
      <c r="B322" s="38" t="s">
        <v>184</v>
      </c>
      <c r="C322" s="226"/>
      <c r="D322" s="211"/>
      <c r="E322" s="8"/>
      <c r="F322" s="8"/>
      <c r="G322" s="167">
        <v>27754.852999999999</v>
      </c>
      <c r="H322" s="168"/>
    </row>
    <row r="323" spans="1:8" x14ac:dyDescent="0.25">
      <c r="A323" s="225"/>
      <c r="B323" s="38" t="s">
        <v>185</v>
      </c>
      <c r="C323" s="226"/>
      <c r="D323" s="211"/>
      <c r="E323" s="8"/>
      <c r="F323" s="8"/>
      <c r="G323" s="167"/>
      <c r="H323" s="168"/>
    </row>
    <row r="324" spans="1:8" x14ac:dyDescent="0.25">
      <c r="A324" s="225"/>
      <c r="B324" s="38" t="s">
        <v>186</v>
      </c>
      <c r="C324" s="226"/>
      <c r="D324" s="211"/>
      <c r="E324" s="8"/>
      <c r="F324" s="8"/>
      <c r="G324" s="167">
        <v>1082.373</v>
      </c>
      <c r="H324" s="168"/>
    </row>
    <row r="325" spans="1:8" x14ac:dyDescent="0.25">
      <c r="A325" s="225"/>
      <c r="B325" s="164" t="s">
        <v>412</v>
      </c>
      <c r="C325" s="226"/>
      <c r="D325" s="211"/>
      <c r="E325" s="8"/>
      <c r="F325" s="8"/>
      <c r="G325" s="167"/>
      <c r="H325" s="168"/>
    </row>
    <row r="326" spans="1:8" x14ac:dyDescent="0.25">
      <c r="A326" s="225"/>
      <c r="B326" s="80" t="s">
        <v>282</v>
      </c>
      <c r="C326" s="226"/>
      <c r="D326" s="211"/>
      <c r="E326" s="8"/>
      <c r="F326" s="8"/>
      <c r="G326" s="167">
        <f>G331/2</f>
        <v>20796.97</v>
      </c>
      <c r="H326" s="168"/>
    </row>
    <row r="327" spans="1:8" x14ac:dyDescent="0.25">
      <c r="A327" s="225"/>
      <c r="B327" s="38" t="s">
        <v>184</v>
      </c>
      <c r="C327" s="226"/>
      <c r="D327" s="211"/>
      <c r="E327" s="8"/>
      <c r="F327" s="8"/>
      <c r="G327" s="167">
        <f t="shared" ref="G327:G329" si="4">G332/2</f>
        <v>19823.77</v>
      </c>
      <c r="H327" s="168"/>
    </row>
    <row r="328" spans="1:8" x14ac:dyDescent="0.25">
      <c r="A328" s="225"/>
      <c r="B328" s="38" t="s">
        <v>185</v>
      </c>
      <c r="C328" s="226"/>
      <c r="D328" s="211"/>
      <c r="E328" s="8"/>
      <c r="F328" s="8"/>
      <c r="G328" s="167"/>
      <c r="H328" s="168"/>
    </row>
    <row r="329" spans="1:8" x14ac:dyDescent="0.25">
      <c r="A329" s="225"/>
      <c r="B329" s="38" t="s">
        <v>186</v>
      </c>
      <c r="C329" s="226"/>
      <c r="D329" s="211"/>
      <c r="E329" s="8"/>
      <c r="F329" s="8"/>
      <c r="G329" s="167">
        <f t="shared" si="4"/>
        <v>973.2</v>
      </c>
      <c r="H329" s="168"/>
    </row>
    <row r="330" spans="1:8" x14ac:dyDescent="0.25">
      <c r="A330" s="225"/>
      <c r="B330" s="164" t="s">
        <v>237</v>
      </c>
      <c r="C330" s="226"/>
      <c r="D330" s="211"/>
      <c r="E330" s="8"/>
      <c r="F330" s="8"/>
      <c r="G330" s="167"/>
      <c r="H330" s="168"/>
    </row>
    <row r="331" spans="1:8" x14ac:dyDescent="0.25">
      <c r="A331" s="225"/>
      <c r="B331" s="80" t="s">
        <v>282</v>
      </c>
      <c r="C331" s="226"/>
      <c r="D331" s="211"/>
      <c r="E331" s="8"/>
      <c r="F331" s="8"/>
      <c r="G331" s="167">
        <f>G332+G333+G334</f>
        <v>41593.94</v>
      </c>
      <c r="H331" s="168"/>
    </row>
    <row r="332" spans="1:8" x14ac:dyDescent="0.25">
      <c r="A332" s="225"/>
      <c r="B332" s="38" t="s">
        <v>184</v>
      </c>
      <c r="C332" s="226"/>
      <c r="D332" s="211"/>
      <c r="E332" s="8"/>
      <c r="F332" s="8"/>
      <c r="G332" s="167">
        <v>39647.54</v>
      </c>
      <c r="H332" s="168"/>
    </row>
    <row r="333" spans="1:8" x14ac:dyDescent="0.25">
      <c r="A333" s="225"/>
      <c r="B333" s="38" t="s">
        <v>185</v>
      </c>
      <c r="C333" s="226"/>
      <c r="D333" s="211"/>
      <c r="E333" s="8"/>
      <c r="F333" s="8"/>
      <c r="G333" s="162"/>
      <c r="H333" s="168"/>
    </row>
    <row r="334" spans="1:8" x14ac:dyDescent="0.25">
      <c r="A334" s="225"/>
      <c r="B334" s="38" t="s">
        <v>186</v>
      </c>
      <c r="C334" s="226"/>
      <c r="D334" s="211"/>
      <c r="E334" s="8"/>
      <c r="F334" s="8"/>
      <c r="G334" s="167">
        <v>1946.4</v>
      </c>
      <c r="H334" s="168"/>
    </row>
    <row r="335" spans="1:8" x14ac:dyDescent="0.25">
      <c r="A335" s="225"/>
      <c r="B335" s="164" t="s">
        <v>412</v>
      </c>
      <c r="C335" s="226"/>
      <c r="D335" s="211"/>
      <c r="E335" s="8"/>
      <c r="F335" s="8"/>
      <c r="G335" s="167"/>
      <c r="H335" s="168"/>
    </row>
    <row r="336" spans="1:8" ht="30" x14ac:dyDescent="0.25">
      <c r="A336" s="225"/>
      <c r="B336" s="81" t="s">
        <v>283</v>
      </c>
      <c r="C336" s="226"/>
      <c r="D336" s="211"/>
      <c r="E336" s="8"/>
      <c r="F336" s="8"/>
      <c r="G336" s="167">
        <f>G341/2</f>
        <v>19832.365000000002</v>
      </c>
      <c r="H336" s="168"/>
    </row>
    <row r="337" spans="1:8" x14ac:dyDescent="0.25">
      <c r="A337" s="225"/>
      <c r="B337" s="38" t="s">
        <v>184</v>
      </c>
      <c r="C337" s="226"/>
      <c r="D337" s="211"/>
      <c r="E337" s="8"/>
      <c r="F337" s="8"/>
      <c r="G337" s="167">
        <f t="shared" ref="G337:G339" si="5">G342/2</f>
        <v>18859.165000000001</v>
      </c>
      <c r="H337" s="168"/>
    </row>
    <row r="338" spans="1:8" x14ac:dyDescent="0.25">
      <c r="A338" s="225"/>
      <c r="B338" s="38" t="s">
        <v>185</v>
      </c>
      <c r="C338" s="226"/>
      <c r="D338" s="211"/>
      <c r="E338" s="8"/>
      <c r="F338" s="8"/>
      <c r="G338" s="167"/>
      <c r="H338" s="168"/>
    </row>
    <row r="339" spans="1:8" ht="15" customHeight="1" x14ac:dyDescent="0.25">
      <c r="A339" s="225"/>
      <c r="B339" s="38" t="s">
        <v>186</v>
      </c>
      <c r="C339" s="226"/>
      <c r="D339" s="211"/>
      <c r="E339" s="8"/>
      <c r="F339" s="8"/>
      <c r="G339" s="167">
        <f t="shared" si="5"/>
        <v>973.2</v>
      </c>
      <c r="H339" s="168"/>
    </row>
    <row r="340" spans="1:8" x14ac:dyDescent="0.25">
      <c r="A340" s="225"/>
      <c r="B340" s="164" t="s">
        <v>237</v>
      </c>
      <c r="C340" s="226"/>
      <c r="D340" s="211"/>
      <c r="E340" s="8"/>
      <c r="F340" s="8"/>
      <c r="G340" s="167"/>
      <c r="H340" s="168"/>
    </row>
    <row r="341" spans="1:8" ht="30" x14ac:dyDescent="0.25">
      <c r="A341" s="225"/>
      <c r="B341" s="81" t="s">
        <v>283</v>
      </c>
      <c r="C341" s="226"/>
      <c r="D341" s="211"/>
      <c r="E341" s="8"/>
      <c r="F341" s="8"/>
      <c r="G341" s="167">
        <f>G342+G343+G344</f>
        <v>39664.730000000003</v>
      </c>
      <c r="H341" s="168"/>
    </row>
    <row r="342" spans="1:8" x14ac:dyDescent="0.25">
      <c r="A342" s="225"/>
      <c r="B342" s="38" t="s">
        <v>184</v>
      </c>
      <c r="C342" s="226"/>
      <c r="D342" s="211"/>
      <c r="E342" s="8"/>
      <c r="F342" s="8"/>
      <c r="G342" s="167">
        <v>37718.33</v>
      </c>
      <c r="H342" s="168"/>
    </row>
    <row r="343" spans="1:8" x14ac:dyDescent="0.25">
      <c r="A343" s="225"/>
      <c r="B343" s="38" t="s">
        <v>185</v>
      </c>
      <c r="C343" s="226"/>
      <c r="D343" s="211"/>
      <c r="E343" s="8"/>
      <c r="F343" s="8"/>
      <c r="G343" s="167"/>
      <c r="H343" s="168"/>
    </row>
    <row r="344" spans="1:8" x14ac:dyDescent="0.25">
      <c r="A344" s="225"/>
      <c r="B344" s="38" t="s">
        <v>186</v>
      </c>
      <c r="C344" s="226"/>
      <c r="D344" s="211"/>
      <c r="E344" s="8"/>
      <c r="F344" s="8"/>
      <c r="G344" s="167">
        <v>1946.4</v>
      </c>
      <c r="H344" s="168"/>
    </row>
    <row r="345" spans="1:8" x14ac:dyDescent="0.25">
      <c r="A345" s="225"/>
      <c r="B345" s="164" t="s">
        <v>412</v>
      </c>
      <c r="C345" s="226"/>
      <c r="D345" s="211"/>
      <c r="E345" s="8"/>
      <c r="F345" s="8"/>
      <c r="G345" s="167"/>
      <c r="H345" s="168"/>
    </row>
    <row r="346" spans="1:8" ht="30" x14ac:dyDescent="0.25">
      <c r="A346" s="225"/>
      <c r="B346" s="81" t="s">
        <v>284</v>
      </c>
      <c r="C346" s="226"/>
      <c r="D346" s="211"/>
      <c r="E346" s="8"/>
      <c r="F346" s="8"/>
      <c r="G346" s="128">
        <f>G351/2</f>
        <v>22190.174999999999</v>
      </c>
      <c r="H346" s="168"/>
    </row>
    <row r="347" spans="1:8" x14ac:dyDescent="0.25">
      <c r="A347" s="225"/>
      <c r="B347" s="38" t="s">
        <v>184</v>
      </c>
      <c r="C347" s="226"/>
      <c r="D347" s="211"/>
      <c r="E347" s="8"/>
      <c r="F347" s="8"/>
      <c r="G347" s="128">
        <f t="shared" ref="G347:G349" si="6">G352/2</f>
        <v>21216.974999999999</v>
      </c>
      <c r="H347" s="168"/>
    </row>
    <row r="348" spans="1:8" x14ac:dyDescent="0.25">
      <c r="A348" s="225"/>
      <c r="B348" s="38" t="s">
        <v>185</v>
      </c>
      <c r="C348" s="226"/>
      <c r="D348" s="211"/>
      <c r="E348" s="8"/>
      <c r="F348" s="8"/>
      <c r="G348" s="128"/>
      <c r="H348" s="168"/>
    </row>
    <row r="349" spans="1:8" x14ac:dyDescent="0.25">
      <c r="A349" s="225"/>
      <c r="B349" s="38" t="s">
        <v>186</v>
      </c>
      <c r="C349" s="226"/>
      <c r="D349" s="211"/>
      <c r="E349" s="8"/>
      <c r="F349" s="8"/>
      <c r="G349" s="128">
        <f t="shared" si="6"/>
        <v>973.2</v>
      </c>
      <c r="H349" s="168"/>
    </row>
    <row r="350" spans="1:8" x14ac:dyDescent="0.25">
      <c r="A350" s="225"/>
      <c r="B350" s="164" t="s">
        <v>237</v>
      </c>
      <c r="C350" s="226"/>
      <c r="D350" s="211"/>
      <c r="E350" s="8"/>
      <c r="F350" s="8"/>
      <c r="G350" s="128"/>
      <c r="H350" s="168"/>
    </row>
    <row r="351" spans="1:8" ht="30" x14ac:dyDescent="0.25">
      <c r="A351" s="225"/>
      <c r="B351" s="81" t="s">
        <v>284</v>
      </c>
      <c r="C351" s="226"/>
      <c r="D351" s="211"/>
      <c r="E351" s="8"/>
      <c r="F351" s="8"/>
      <c r="G351" s="167">
        <f>G352+G353+G354</f>
        <v>44380.35</v>
      </c>
      <c r="H351" s="168"/>
    </row>
    <row r="352" spans="1:8" x14ac:dyDescent="0.25">
      <c r="A352" s="225"/>
      <c r="B352" s="38" t="s">
        <v>184</v>
      </c>
      <c r="C352" s="226"/>
      <c r="D352" s="211"/>
      <c r="E352" s="8"/>
      <c r="F352" s="8"/>
      <c r="G352" s="167">
        <v>42433.95</v>
      </c>
      <c r="H352" s="168"/>
    </row>
    <row r="353" spans="1:8" x14ac:dyDescent="0.25">
      <c r="A353" s="225"/>
      <c r="B353" s="38" t="s">
        <v>185</v>
      </c>
      <c r="C353" s="226"/>
      <c r="D353" s="211"/>
      <c r="E353" s="8"/>
      <c r="F353" s="8"/>
      <c r="G353" s="167"/>
      <c r="H353" s="168"/>
    </row>
    <row r="354" spans="1:8" x14ac:dyDescent="0.25">
      <c r="A354" s="225"/>
      <c r="B354" s="38" t="s">
        <v>186</v>
      </c>
      <c r="C354" s="226"/>
      <c r="D354" s="211"/>
      <c r="E354" s="8"/>
      <c r="F354" s="8"/>
      <c r="G354" s="167">
        <v>1946.4</v>
      </c>
      <c r="H354" s="168"/>
    </row>
    <row r="355" spans="1:8" x14ac:dyDescent="0.25">
      <c r="A355" s="225"/>
      <c r="B355" s="164" t="s">
        <v>412</v>
      </c>
      <c r="C355" s="226"/>
      <c r="D355" s="211"/>
      <c r="E355" s="8"/>
      <c r="F355" s="8"/>
      <c r="G355" s="167"/>
      <c r="H355" s="168"/>
    </row>
    <row r="356" spans="1:8" x14ac:dyDescent="0.25">
      <c r="A356" s="225"/>
      <c r="B356" s="81" t="s">
        <v>285</v>
      </c>
      <c r="C356" s="226"/>
      <c r="D356" s="211"/>
      <c r="E356" s="8"/>
      <c r="F356" s="8"/>
      <c r="G356" s="128">
        <f>G361/2</f>
        <v>2622.7850000000003</v>
      </c>
      <c r="H356" s="168"/>
    </row>
    <row r="357" spans="1:8" x14ac:dyDescent="0.25">
      <c r="A357" s="225"/>
      <c r="B357" s="38" t="s">
        <v>184</v>
      </c>
      <c r="C357" s="226"/>
      <c r="D357" s="211"/>
      <c r="E357" s="8"/>
      <c r="F357" s="8"/>
      <c r="G357" s="128">
        <f t="shared" ref="G357:G359" si="7">G362/2</f>
        <v>2616.0100000000002</v>
      </c>
      <c r="H357" s="168"/>
    </row>
    <row r="358" spans="1:8" x14ac:dyDescent="0.25">
      <c r="A358" s="225"/>
      <c r="B358" s="38" t="s">
        <v>185</v>
      </c>
      <c r="C358" s="226"/>
      <c r="D358" s="211"/>
      <c r="E358" s="8"/>
      <c r="F358" s="8"/>
      <c r="G358" s="128"/>
      <c r="H358" s="168"/>
    </row>
    <row r="359" spans="1:8" x14ac:dyDescent="0.25">
      <c r="A359" s="225"/>
      <c r="B359" s="38" t="s">
        <v>186</v>
      </c>
      <c r="C359" s="226"/>
      <c r="D359" s="211"/>
      <c r="E359" s="8"/>
      <c r="F359" s="8"/>
      <c r="G359" s="128">
        <f t="shared" si="7"/>
        <v>6.7750000000000004</v>
      </c>
      <c r="H359" s="168"/>
    </row>
    <row r="360" spans="1:8" x14ac:dyDescent="0.25">
      <c r="A360" s="225"/>
      <c r="B360" s="164" t="s">
        <v>237</v>
      </c>
      <c r="C360" s="226"/>
      <c r="D360" s="211"/>
      <c r="E360" s="8"/>
      <c r="F360" s="8"/>
      <c r="G360" s="167"/>
      <c r="H360" s="168"/>
    </row>
    <row r="361" spans="1:8" x14ac:dyDescent="0.25">
      <c r="A361" s="225"/>
      <c r="B361" s="81" t="s">
        <v>285</v>
      </c>
      <c r="C361" s="226"/>
      <c r="D361" s="211"/>
      <c r="E361" s="8"/>
      <c r="F361" s="8"/>
      <c r="G361" s="167">
        <f>G362+G363+G364</f>
        <v>5245.5700000000006</v>
      </c>
      <c r="H361" s="168"/>
    </row>
    <row r="362" spans="1:8" x14ac:dyDescent="0.25">
      <c r="A362" s="225"/>
      <c r="B362" s="38" t="s">
        <v>184</v>
      </c>
      <c r="C362" s="226"/>
      <c r="D362" s="211"/>
      <c r="E362" s="8"/>
      <c r="F362" s="8"/>
      <c r="G362" s="167">
        <v>5232.0200000000004</v>
      </c>
      <c r="H362" s="168"/>
    </row>
    <row r="363" spans="1:8" x14ac:dyDescent="0.25">
      <c r="A363" s="225"/>
      <c r="B363" s="38" t="s">
        <v>185</v>
      </c>
      <c r="C363" s="226"/>
      <c r="D363" s="211"/>
      <c r="E363" s="8"/>
      <c r="F363" s="8"/>
      <c r="G363" s="167"/>
      <c r="H363" s="168"/>
    </row>
    <row r="364" spans="1:8" x14ac:dyDescent="0.25">
      <c r="A364" s="225"/>
      <c r="B364" s="38" t="s">
        <v>186</v>
      </c>
      <c r="C364" s="226"/>
      <c r="D364" s="211"/>
      <c r="E364" s="8"/>
      <c r="F364" s="8"/>
      <c r="G364" s="167">
        <v>13.55</v>
      </c>
      <c r="H364" s="168"/>
    </row>
    <row r="365" spans="1:8" x14ac:dyDescent="0.25">
      <c r="A365" s="225"/>
      <c r="B365" s="60" t="s">
        <v>81</v>
      </c>
      <c r="C365" s="226"/>
      <c r="D365" s="211"/>
      <c r="E365" s="226"/>
      <c r="F365" s="226"/>
      <c r="G365" s="226"/>
      <c r="H365" s="226"/>
    </row>
    <row r="366" spans="1:8" x14ac:dyDescent="0.25">
      <c r="A366" s="225"/>
      <c r="B366" s="60" t="s">
        <v>101</v>
      </c>
      <c r="C366" s="226"/>
      <c r="D366" s="211"/>
      <c r="E366" s="226"/>
      <c r="F366" s="226"/>
      <c r="G366" s="226"/>
      <c r="H366" s="226"/>
    </row>
    <row r="367" spans="1:8" x14ac:dyDescent="0.25">
      <c r="A367" s="225"/>
      <c r="B367" s="164" t="s">
        <v>412</v>
      </c>
      <c r="C367" s="226"/>
      <c r="D367" s="211"/>
      <c r="E367" s="8"/>
      <c r="F367" s="8"/>
      <c r="G367" s="162"/>
      <c r="H367" s="168"/>
    </row>
    <row r="368" spans="1:8" x14ac:dyDescent="0.25">
      <c r="A368" s="225"/>
      <c r="B368" s="81" t="s">
        <v>286</v>
      </c>
      <c r="C368" s="226"/>
      <c r="D368" s="211"/>
      <c r="E368" s="8"/>
      <c r="F368" s="8"/>
      <c r="G368" s="128">
        <f>G373/2</f>
        <v>8976.1849999999995</v>
      </c>
      <c r="H368" s="168"/>
    </row>
    <row r="369" spans="1:8" x14ac:dyDescent="0.25">
      <c r="A369" s="225"/>
      <c r="B369" s="38" t="s">
        <v>184</v>
      </c>
      <c r="C369" s="226"/>
      <c r="D369" s="211"/>
      <c r="E369" s="8"/>
      <c r="F369" s="8"/>
      <c r="G369" s="128">
        <f t="shared" ref="G369:G371" si="8">G374/2</f>
        <v>1288.67</v>
      </c>
      <c r="H369" s="168"/>
    </row>
    <row r="370" spans="1:8" x14ac:dyDescent="0.25">
      <c r="A370" s="225"/>
      <c r="B370" s="38" t="s">
        <v>185</v>
      </c>
      <c r="C370" s="226"/>
      <c r="D370" s="211"/>
      <c r="E370" s="8"/>
      <c r="F370" s="8"/>
      <c r="G370" s="128">
        <f>G375/2</f>
        <v>7087.88</v>
      </c>
      <c r="H370" s="168"/>
    </row>
    <row r="371" spans="1:8" x14ac:dyDescent="0.25">
      <c r="A371" s="225"/>
      <c r="B371" s="38" t="s">
        <v>186</v>
      </c>
      <c r="C371" s="226"/>
      <c r="D371" s="211"/>
      <c r="E371" s="8"/>
      <c r="F371" s="8"/>
      <c r="G371" s="128">
        <f t="shared" si="8"/>
        <v>599.63499999999999</v>
      </c>
      <c r="H371" s="168"/>
    </row>
    <row r="372" spans="1:8" x14ac:dyDescent="0.25">
      <c r="A372" s="225"/>
      <c r="B372" s="164" t="s">
        <v>237</v>
      </c>
      <c r="C372" s="226"/>
      <c r="D372" s="211"/>
      <c r="E372" s="8"/>
      <c r="F372" s="8"/>
      <c r="G372" s="162"/>
      <c r="H372" s="168"/>
    </row>
    <row r="373" spans="1:8" x14ac:dyDescent="0.25">
      <c r="A373" s="225"/>
      <c r="B373" s="81" t="s">
        <v>286</v>
      </c>
      <c r="C373" s="226"/>
      <c r="D373" s="211"/>
      <c r="E373" s="8"/>
      <c r="F373" s="8"/>
      <c r="G373" s="167">
        <f>G374+G375+G376</f>
        <v>17952.37</v>
      </c>
      <c r="H373" s="168"/>
    </row>
    <row r="374" spans="1:8" x14ac:dyDescent="0.25">
      <c r="A374" s="225"/>
      <c r="B374" s="38" t="s">
        <v>184</v>
      </c>
      <c r="C374" s="226"/>
      <c r="D374" s="211"/>
      <c r="E374" s="8"/>
      <c r="F374" s="8"/>
      <c r="G374" s="167">
        <v>2577.34</v>
      </c>
      <c r="H374" s="168"/>
    </row>
    <row r="375" spans="1:8" x14ac:dyDescent="0.25">
      <c r="A375" s="225"/>
      <c r="B375" s="38" t="s">
        <v>185</v>
      </c>
      <c r="C375" s="226"/>
      <c r="D375" s="211"/>
      <c r="E375" s="8"/>
      <c r="F375" s="8"/>
      <c r="G375" s="167">
        <v>14175.76</v>
      </c>
      <c r="H375" s="168"/>
    </row>
    <row r="376" spans="1:8" x14ac:dyDescent="0.25">
      <c r="A376" s="225"/>
      <c r="B376" s="38" t="s">
        <v>186</v>
      </c>
      <c r="C376" s="226"/>
      <c r="D376" s="211"/>
      <c r="E376" s="8"/>
      <c r="F376" s="8"/>
      <c r="G376" s="167">
        <v>1199.27</v>
      </c>
      <c r="H376" s="168"/>
    </row>
    <row r="377" spans="1:8" ht="45" x14ac:dyDescent="0.25">
      <c r="A377" s="225"/>
      <c r="B377" s="60" t="s">
        <v>37</v>
      </c>
      <c r="C377" s="226"/>
      <c r="D377" s="211"/>
      <c r="E377" s="8"/>
      <c r="F377" s="8"/>
      <c r="G377" s="162"/>
      <c r="H377" s="168"/>
    </row>
    <row r="378" spans="1:8" x14ac:dyDescent="0.25">
      <c r="A378" s="225"/>
      <c r="B378" s="164" t="s">
        <v>412</v>
      </c>
      <c r="C378" s="226"/>
      <c r="D378" s="211"/>
      <c r="E378" s="8"/>
      <c r="F378" s="8"/>
      <c r="G378" s="162"/>
      <c r="H378" s="168"/>
    </row>
    <row r="379" spans="1:8" ht="30" x14ac:dyDescent="0.25">
      <c r="A379" s="225"/>
      <c r="B379" s="56" t="s">
        <v>287</v>
      </c>
      <c r="C379" s="226"/>
      <c r="D379" s="211"/>
      <c r="E379" s="8"/>
      <c r="F379" s="8"/>
      <c r="G379" s="128">
        <f>G384/2</f>
        <v>3498.35275</v>
      </c>
      <c r="H379" s="168"/>
    </row>
    <row r="380" spans="1:8" x14ac:dyDescent="0.25">
      <c r="A380" s="225"/>
      <c r="B380" s="38" t="s">
        <v>184</v>
      </c>
      <c r="C380" s="226"/>
      <c r="D380" s="211"/>
      <c r="E380" s="8"/>
      <c r="F380" s="8"/>
      <c r="G380" s="128">
        <f t="shared" ref="G380:G382" si="9">G385/2</f>
        <v>882.65625</v>
      </c>
      <c r="H380" s="168"/>
    </row>
    <row r="381" spans="1:8" x14ac:dyDescent="0.25">
      <c r="A381" s="225"/>
      <c r="B381" s="38" t="s">
        <v>185</v>
      </c>
      <c r="C381" s="226"/>
      <c r="D381" s="211"/>
      <c r="E381" s="8"/>
      <c r="F381" s="8"/>
      <c r="G381" s="128">
        <f>G386/2</f>
        <v>1975.9065000000001</v>
      </c>
      <c r="H381" s="168"/>
    </row>
    <row r="382" spans="1:8" x14ac:dyDescent="0.25">
      <c r="A382" s="225"/>
      <c r="B382" s="38" t="s">
        <v>186</v>
      </c>
      <c r="C382" s="226"/>
      <c r="D382" s="211"/>
      <c r="E382" s="8"/>
      <c r="F382" s="8"/>
      <c r="G382" s="128">
        <f t="shared" si="9"/>
        <v>639.79</v>
      </c>
      <c r="H382" s="168"/>
    </row>
    <row r="383" spans="1:8" x14ac:dyDescent="0.25">
      <c r="A383" s="225"/>
      <c r="B383" s="164" t="s">
        <v>237</v>
      </c>
      <c r="C383" s="226"/>
      <c r="D383" s="211"/>
      <c r="E383" s="8"/>
      <c r="F383" s="8"/>
      <c r="G383" s="162"/>
      <c r="H383" s="168"/>
    </row>
    <row r="384" spans="1:8" ht="30" x14ac:dyDescent="0.25">
      <c r="A384" s="225"/>
      <c r="B384" s="56" t="s">
        <v>287</v>
      </c>
      <c r="C384" s="226"/>
      <c r="D384" s="211"/>
      <c r="E384" s="8"/>
      <c r="F384" s="8"/>
      <c r="G384" s="167">
        <f>G385+G386+G387</f>
        <v>6996.7055</v>
      </c>
      <c r="H384" s="168"/>
    </row>
    <row r="385" spans="1:8" x14ac:dyDescent="0.25">
      <c r="A385" s="225"/>
      <c r="B385" s="38" t="s">
        <v>184</v>
      </c>
      <c r="C385" s="226"/>
      <c r="D385" s="211"/>
      <c r="E385" s="8"/>
      <c r="F385" s="8"/>
      <c r="G385" s="167">
        <v>1765.3125</v>
      </c>
      <c r="H385" s="168"/>
    </row>
    <row r="386" spans="1:8" x14ac:dyDescent="0.25">
      <c r="A386" s="225"/>
      <c r="B386" s="38" t="s">
        <v>185</v>
      </c>
      <c r="C386" s="226"/>
      <c r="D386" s="211"/>
      <c r="E386" s="8"/>
      <c r="F386" s="8"/>
      <c r="G386" s="167">
        <v>3951.8130000000001</v>
      </c>
      <c r="H386" s="168"/>
    </row>
    <row r="387" spans="1:8" x14ac:dyDescent="0.25">
      <c r="A387" s="225"/>
      <c r="B387" s="38" t="s">
        <v>186</v>
      </c>
      <c r="C387" s="226"/>
      <c r="D387" s="211"/>
      <c r="E387" s="8"/>
      <c r="F387" s="8"/>
      <c r="G387" s="167">
        <v>1279.58</v>
      </c>
      <c r="H387" s="168"/>
    </row>
    <row r="388" spans="1:8" x14ac:dyDescent="0.25">
      <c r="A388" s="225"/>
      <c r="B388" s="164" t="s">
        <v>412</v>
      </c>
      <c r="C388" s="226"/>
      <c r="D388" s="211"/>
      <c r="E388" s="8"/>
      <c r="F388" s="8"/>
      <c r="G388" s="167"/>
      <c r="H388" s="168"/>
    </row>
    <row r="389" spans="1:8" x14ac:dyDescent="0.25">
      <c r="A389" s="225"/>
      <c r="B389" s="56" t="s">
        <v>288</v>
      </c>
      <c r="C389" s="226"/>
      <c r="D389" s="211"/>
      <c r="E389" s="8"/>
      <c r="F389" s="8"/>
      <c r="G389" s="128">
        <f>G395/2</f>
        <v>1255.9024999999999</v>
      </c>
      <c r="H389" s="168"/>
    </row>
    <row r="390" spans="1:8" x14ac:dyDescent="0.25">
      <c r="A390" s="225"/>
      <c r="B390" s="38" t="s">
        <v>184</v>
      </c>
      <c r="C390" s="226"/>
      <c r="D390" s="211"/>
      <c r="E390" s="8"/>
      <c r="F390" s="8"/>
      <c r="G390" s="128">
        <f t="shared" ref="G390:G392" si="10">G396/2</f>
        <v>181.35624999999999</v>
      </c>
      <c r="H390" s="168"/>
    </row>
    <row r="391" spans="1:8" x14ac:dyDescent="0.25">
      <c r="A391" s="225"/>
      <c r="B391" s="38" t="s">
        <v>185</v>
      </c>
      <c r="C391" s="226"/>
      <c r="D391" s="211"/>
      <c r="E391" s="8"/>
      <c r="F391" s="8"/>
      <c r="G391" s="128">
        <f t="shared" si="10"/>
        <v>1041.57125</v>
      </c>
      <c r="H391" s="168"/>
    </row>
    <row r="392" spans="1:8" x14ac:dyDescent="0.25">
      <c r="A392" s="225"/>
      <c r="B392" s="38" t="s">
        <v>186</v>
      </c>
      <c r="C392" s="226"/>
      <c r="D392" s="211"/>
      <c r="E392" s="8"/>
      <c r="F392" s="8"/>
      <c r="G392" s="128">
        <f t="shared" si="10"/>
        <v>32.975000000000001</v>
      </c>
      <c r="H392" s="168"/>
    </row>
    <row r="393" spans="1:8" x14ac:dyDescent="0.25">
      <c r="A393" s="225"/>
      <c r="B393" s="38"/>
      <c r="C393" s="226"/>
      <c r="D393" s="211"/>
      <c r="E393" s="8"/>
      <c r="F393" s="8"/>
      <c r="G393" s="167"/>
      <c r="H393" s="168"/>
    </row>
    <row r="394" spans="1:8" x14ac:dyDescent="0.25">
      <c r="A394" s="225"/>
      <c r="B394" s="164" t="s">
        <v>237</v>
      </c>
      <c r="C394" s="226"/>
      <c r="D394" s="211"/>
      <c r="E394" s="8"/>
      <c r="F394" s="8"/>
      <c r="G394" s="167"/>
      <c r="H394" s="168"/>
    </row>
    <row r="395" spans="1:8" x14ac:dyDescent="0.25">
      <c r="A395" s="225"/>
      <c r="B395" s="56" t="s">
        <v>288</v>
      </c>
      <c r="C395" s="226"/>
      <c r="D395" s="211"/>
      <c r="E395" s="8"/>
      <c r="F395" s="8"/>
      <c r="G395" s="167">
        <f>G396+G397+G398</f>
        <v>2511.8049999999998</v>
      </c>
      <c r="H395" s="168"/>
    </row>
    <row r="396" spans="1:8" x14ac:dyDescent="0.25">
      <c r="A396" s="225"/>
      <c r="B396" s="38" t="s">
        <v>184</v>
      </c>
      <c r="C396" s="226"/>
      <c r="D396" s="211"/>
      <c r="E396" s="8"/>
      <c r="F396" s="8"/>
      <c r="G396" s="167">
        <v>362.71249999999998</v>
      </c>
      <c r="H396" s="168"/>
    </row>
    <row r="397" spans="1:8" x14ac:dyDescent="0.25">
      <c r="A397" s="225"/>
      <c r="B397" s="38" t="s">
        <v>185</v>
      </c>
      <c r="C397" s="226"/>
      <c r="D397" s="211"/>
      <c r="E397" s="8"/>
      <c r="F397" s="8"/>
      <c r="G397" s="167">
        <v>2083.1424999999999</v>
      </c>
      <c r="H397" s="168"/>
    </row>
    <row r="398" spans="1:8" x14ac:dyDescent="0.25">
      <c r="A398" s="225"/>
      <c r="B398" s="38" t="s">
        <v>186</v>
      </c>
      <c r="C398" s="226"/>
      <c r="D398" s="211"/>
      <c r="E398" s="8"/>
      <c r="F398" s="8"/>
      <c r="G398" s="167">
        <v>65.95</v>
      </c>
      <c r="H398" s="168"/>
    </row>
    <row r="399" spans="1:8" x14ac:dyDescent="0.25">
      <c r="A399" s="225"/>
      <c r="B399" s="164" t="s">
        <v>412</v>
      </c>
      <c r="C399" s="226"/>
      <c r="D399" s="211"/>
      <c r="E399" s="8"/>
      <c r="F399" s="8"/>
      <c r="G399" s="167"/>
      <c r="H399" s="168"/>
    </row>
    <row r="400" spans="1:8" x14ac:dyDescent="0.25">
      <c r="A400" s="225"/>
      <c r="B400" s="56" t="s">
        <v>289</v>
      </c>
      <c r="C400" s="226"/>
      <c r="D400" s="211"/>
      <c r="E400" s="8"/>
      <c r="F400" s="8"/>
      <c r="G400" s="128">
        <f>G405/2</f>
        <v>1580.5150000000001</v>
      </c>
      <c r="H400" s="168"/>
    </row>
    <row r="401" spans="1:8" x14ac:dyDescent="0.25">
      <c r="A401" s="225"/>
      <c r="B401" s="38" t="s">
        <v>184</v>
      </c>
      <c r="C401" s="226"/>
      <c r="D401" s="211"/>
      <c r="E401" s="8"/>
      <c r="F401" s="8"/>
      <c r="G401" s="128">
        <f t="shared" ref="G401:G403" si="11">G406/2</f>
        <v>481.78500000000003</v>
      </c>
      <c r="H401" s="168"/>
    </row>
    <row r="402" spans="1:8" x14ac:dyDescent="0.25">
      <c r="A402" s="225"/>
      <c r="B402" s="38" t="s">
        <v>185</v>
      </c>
      <c r="C402" s="226"/>
      <c r="D402" s="211"/>
      <c r="E402" s="8"/>
      <c r="F402" s="8"/>
      <c r="G402" s="128">
        <f>G407/2</f>
        <v>993.06</v>
      </c>
      <c r="H402" s="168"/>
    </row>
    <row r="403" spans="1:8" x14ac:dyDescent="0.25">
      <c r="A403" s="225"/>
      <c r="B403" s="38" t="s">
        <v>186</v>
      </c>
      <c r="C403" s="226"/>
      <c r="D403" s="211"/>
      <c r="E403" s="8"/>
      <c r="F403" s="8"/>
      <c r="G403" s="128">
        <f t="shared" si="11"/>
        <v>105.67</v>
      </c>
      <c r="H403" s="168"/>
    </row>
    <row r="404" spans="1:8" x14ac:dyDescent="0.25">
      <c r="A404" s="225"/>
      <c r="B404" s="164" t="s">
        <v>237</v>
      </c>
      <c r="C404" s="226"/>
      <c r="D404" s="211"/>
      <c r="E404" s="8"/>
      <c r="F404" s="8"/>
      <c r="G404" s="167"/>
      <c r="H404" s="168"/>
    </row>
    <row r="405" spans="1:8" x14ac:dyDescent="0.25">
      <c r="A405" s="225"/>
      <c r="B405" s="56" t="s">
        <v>289</v>
      </c>
      <c r="C405" s="226"/>
      <c r="D405" s="211"/>
      <c r="E405" s="8"/>
      <c r="F405" s="8"/>
      <c r="G405" s="167">
        <f>G406+G407+G408</f>
        <v>3161.03</v>
      </c>
      <c r="H405" s="168"/>
    </row>
    <row r="406" spans="1:8" x14ac:dyDescent="0.25">
      <c r="A406" s="225"/>
      <c r="B406" s="38" t="s">
        <v>184</v>
      </c>
      <c r="C406" s="226"/>
      <c r="D406" s="211"/>
      <c r="E406" s="8"/>
      <c r="F406" s="8"/>
      <c r="G406" s="167">
        <v>963.57</v>
      </c>
      <c r="H406" s="168"/>
    </row>
    <row r="407" spans="1:8" x14ac:dyDescent="0.25">
      <c r="A407" s="225"/>
      <c r="B407" s="38" t="s">
        <v>185</v>
      </c>
      <c r="C407" s="226"/>
      <c r="D407" s="211"/>
      <c r="E407" s="8"/>
      <c r="F407" s="8"/>
      <c r="G407" s="167">
        <v>1986.12</v>
      </c>
      <c r="H407" s="168"/>
    </row>
    <row r="408" spans="1:8" x14ac:dyDescent="0.25">
      <c r="A408" s="225"/>
      <c r="B408" s="38" t="s">
        <v>186</v>
      </c>
      <c r="C408" s="226"/>
      <c r="D408" s="211"/>
      <c r="E408" s="8"/>
      <c r="F408" s="8"/>
      <c r="G408" s="167">
        <v>211.34</v>
      </c>
      <c r="H408" s="168"/>
    </row>
    <row r="409" spans="1:8" x14ac:dyDescent="0.25">
      <c r="A409" s="225"/>
      <c r="B409" s="164" t="s">
        <v>412</v>
      </c>
      <c r="C409" s="226"/>
      <c r="D409" s="211"/>
      <c r="E409" s="8"/>
      <c r="F409" s="8"/>
      <c r="G409" s="167"/>
      <c r="H409" s="168"/>
    </row>
    <row r="410" spans="1:8" x14ac:dyDescent="0.25">
      <c r="A410" s="225"/>
      <c r="B410" s="56" t="s">
        <v>290</v>
      </c>
      <c r="C410" s="226"/>
      <c r="D410" s="211"/>
      <c r="E410" s="8"/>
      <c r="F410" s="8"/>
      <c r="G410" s="128">
        <f>G415/2</f>
        <v>1474.4349999999999</v>
      </c>
      <c r="H410" s="168"/>
    </row>
    <row r="411" spans="1:8" x14ac:dyDescent="0.25">
      <c r="A411" s="225"/>
      <c r="B411" s="38" t="s">
        <v>184</v>
      </c>
      <c r="C411" s="226"/>
      <c r="D411" s="211"/>
      <c r="E411" s="8"/>
      <c r="F411" s="8"/>
      <c r="G411" s="128">
        <f t="shared" ref="G411:G413" si="12">G416/2</f>
        <v>301.33999999999997</v>
      </c>
      <c r="H411" s="168"/>
    </row>
    <row r="412" spans="1:8" x14ac:dyDescent="0.25">
      <c r="A412" s="225"/>
      <c r="B412" s="38" t="s">
        <v>185</v>
      </c>
      <c r="C412" s="226"/>
      <c r="D412" s="211"/>
      <c r="E412" s="8"/>
      <c r="F412" s="8"/>
      <c r="G412" s="128">
        <f>G417/2</f>
        <v>1107</v>
      </c>
      <c r="H412" s="168"/>
    </row>
    <row r="413" spans="1:8" x14ac:dyDescent="0.25">
      <c r="A413" s="225"/>
      <c r="B413" s="38" t="s">
        <v>186</v>
      </c>
      <c r="C413" s="226"/>
      <c r="D413" s="211"/>
      <c r="E413" s="8"/>
      <c r="F413" s="8"/>
      <c r="G413" s="128">
        <f t="shared" si="12"/>
        <v>66.094999999999999</v>
      </c>
      <c r="H413" s="168"/>
    </row>
    <row r="414" spans="1:8" x14ac:dyDescent="0.25">
      <c r="A414" s="225"/>
      <c r="B414" s="164" t="s">
        <v>237</v>
      </c>
      <c r="C414" s="226"/>
      <c r="D414" s="211"/>
      <c r="E414" s="8"/>
      <c r="F414" s="8"/>
      <c r="G414" s="167"/>
      <c r="H414" s="168"/>
    </row>
    <row r="415" spans="1:8" x14ac:dyDescent="0.25">
      <c r="A415" s="225"/>
      <c r="B415" s="56" t="s">
        <v>290</v>
      </c>
      <c r="C415" s="226"/>
      <c r="D415" s="211"/>
      <c r="E415" s="8"/>
      <c r="F415" s="8"/>
      <c r="G415" s="167">
        <f>G416+G417+G418</f>
        <v>2948.87</v>
      </c>
      <c r="H415" s="168"/>
    </row>
    <row r="416" spans="1:8" x14ac:dyDescent="0.25">
      <c r="A416" s="225"/>
      <c r="B416" s="38" t="s">
        <v>184</v>
      </c>
      <c r="C416" s="226"/>
      <c r="D416" s="211"/>
      <c r="E416" s="8"/>
      <c r="F416" s="8"/>
      <c r="G416" s="167">
        <v>602.67999999999995</v>
      </c>
      <c r="H416" s="168"/>
    </row>
    <row r="417" spans="1:8" x14ac:dyDescent="0.25">
      <c r="A417" s="225"/>
      <c r="B417" s="38" t="s">
        <v>185</v>
      </c>
      <c r="C417" s="226"/>
      <c r="D417" s="211"/>
      <c r="E417" s="8"/>
      <c r="F417" s="8"/>
      <c r="G417" s="167">
        <v>2214</v>
      </c>
      <c r="H417" s="168"/>
    </row>
    <row r="418" spans="1:8" x14ac:dyDescent="0.25">
      <c r="A418" s="225"/>
      <c r="B418" s="38" t="s">
        <v>186</v>
      </c>
      <c r="C418" s="226"/>
      <c r="D418" s="211"/>
      <c r="E418" s="8"/>
      <c r="F418" s="8"/>
      <c r="G418" s="167">
        <v>132.19</v>
      </c>
      <c r="H418" s="168"/>
    </row>
    <row r="419" spans="1:8" x14ac:dyDescent="0.25">
      <c r="A419" s="225"/>
      <c r="B419" s="164" t="s">
        <v>412</v>
      </c>
      <c r="C419" s="226"/>
      <c r="D419" s="211"/>
      <c r="E419" s="8"/>
      <c r="F419" s="8"/>
      <c r="G419" s="167"/>
      <c r="H419" s="168"/>
    </row>
    <row r="420" spans="1:8" x14ac:dyDescent="0.25">
      <c r="A420" s="225"/>
      <c r="B420" s="56" t="s">
        <v>291</v>
      </c>
      <c r="C420" s="226"/>
      <c r="D420" s="211"/>
      <c r="E420" s="8"/>
      <c r="F420" s="8"/>
      <c r="G420" s="128">
        <f>G425/2</f>
        <v>1079.96</v>
      </c>
      <c r="H420" s="168"/>
    </row>
    <row r="421" spans="1:8" x14ac:dyDescent="0.25">
      <c r="A421" s="225"/>
      <c r="B421" s="38" t="s">
        <v>184</v>
      </c>
      <c r="C421" s="226"/>
      <c r="D421" s="211"/>
      <c r="E421" s="8"/>
      <c r="F421" s="8"/>
      <c r="G421" s="128">
        <f t="shared" ref="G421:G423" si="13">G426/2</f>
        <v>208.9</v>
      </c>
      <c r="H421" s="168"/>
    </row>
    <row r="422" spans="1:8" x14ac:dyDescent="0.25">
      <c r="A422" s="225"/>
      <c r="B422" s="38" t="s">
        <v>185</v>
      </c>
      <c r="C422" s="226"/>
      <c r="D422" s="211"/>
      <c r="E422" s="8"/>
      <c r="F422" s="8"/>
      <c r="G422" s="128">
        <f>G427/2</f>
        <v>829.09500000000003</v>
      </c>
      <c r="H422" s="168"/>
    </row>
    <row r="423" spans="1:8" x14ac:dyDescent="0.25">
      <c r="A423" s="225"/>
      <c r="B423" s="38" t="s">
        <v>186</v>
      </c>
      <c r="C423" s="226"/>
      <c r="D423" s="211"/>
      <c r="E423" s="8"/>
      <c r="F423" s="8"/>
      <c r="G423" s="128">
        <f t="shared" si="13"/>
        <v>41.965000000000003</v>
      </c>
      <c r="H423" s="168"/>
    </row>
    <row r="424" spans="1:8" x14ac:dyDescent="0.25">
      <c r="A424" s="225"/>
      <c r="B424" s="164" t="s">
        <v>237</v>
      </c>
      <c r="C424" s="226"/>
      <c r="D424" s="211"/>
      <c r="E424" s="8"/>
      <c r="F424" s="8"/>
      <c r="G424" s="167"/>
      <c r="H424" s="168"/>
    </row>
    <row r="425" spans="1:8" x14ac:dyDescent="0.25">
      <c r="A425" s="225"/>
      <c r="B425" s="56" t="s">
        <v>291</v>
      </c>
      <c r="C425" s="226"/>
      <c r="D425" s="211"/>
      <c r="E425" s="8"/>
      <c r="F425" s="8"/>
      <c r="G425" s="167">
        <f>G426+G427+G428</f>
        <v>2159.92</v>
      </c>
      <c r="H425" s="168"/>
    </row>
    <row r="426" spans="1:8" x14ac:dyDescent="0.25">
      <c r="A426" s="225"/>
      <c r="B426" s="38" t="s">
        <v>184</v>
      </c>
      <c r="C426" s="226"/>
      <c r="D426" s="211"/>
      <c r="E426" s="8"/>
      <c r="F426" s="8"/>
      <c r="G426" s="167">
        <v>417.8</v>
      </c>
      <c r="H426" s="168"/>
    </row>
    <row r="427" spans="1:8" x14ac:dyDescent="0.25">
      <c r="A427" s="225"/>
      <c r="B427" s="38" t="s">
        <v>185</v>
      </c>
      <c r="C427" s="226"/>
      <c r="D427" s="211"/>
      <c r="E427" s="8"/>
      <c r="F427" s="8"/>
      <c r="G427" s="167">
        <v>1658.19</v>
      </c>
      <c r="H427" s="168"/>
    </row>
    <row r="428" spans="1:8" x14ac:dyDescent="0.25">
      <c r="A428" s="225"/>
      <c r="B428" s="38" t="s">
        <v>186</v>
      </c>
      <c r="C428" s="226"/>
      <c r="D428" s="211"/>
      <c r="E428" s="8"/>
      <c r="F428" s="8"/>
      <c r="G428" s="167">
        <v>83.93</v>
      </c>
      <c r="H428" s="168"/>
    </row>
    <row r="429" spans="1:8" ht="19.149999999999999" customHeight="1" x14ac:dyDescent="0.25">
      <c r="A429" s="225"/>
      <c r="B429" s="164" t="s">
        <v>412</v>
      </c>
      <c r="C429" s="226"/>
      <c r="D429" s="211"/>
      <c r="E429" s="8"/>
      <c r="F429" s="8"/>
      <c r="G429" s="167"/>
      <c r="H429" s="168"/>
    </row>
    <row r="430" spans="1:8" x14ac:dyDescent="0.25">
      <c r="A430" s="225"/>
      <c r="B430" s="56" t="s">
        <v>292</v>
      </c>
      <c r="C430" s="226"/>
      <c r="D430" s="211"/>
      <c r="E430" s="8"/>
      <c r="F430" s="8"/>
      <c r="G430" s="128">
        <f>G435/2</f>
        <v>1033.905</v>
      </c>
      <c r="H430" s="168"/>
    </row>
    <row r="431" spans="1:8" x14ac:dyDescent="0.25">
      <c r="A431" s="225"/>
      <c r="B431" s="38" t="s">
        <v>184</v>
      </c>
      <c r="C431" s="226"/>
      <c r="D431" s="211"/>
      <c r="E431" s="8"/>
      <c r="F431" s="8"/>
      <c r="G431" s="128">
        <f t="shared" ref="G431:G433" si="14">G436/2</f>
        <v>129.755</v>
      </c>
      <c r="H431" s="168"/>
    </row>
    <row r="432" spans="1:8" x14ac:dyDescent="0.25">
      <c r="A432" s="225"/>
      <c r="B432" s="38" t="s">
        <v>185</v>
      </c>
      <c r="C432" s="226"/>
      <c r="D432" s="211"/>
      <c r="E432" s="8"/>
      <c r="F432" s="8"/>
      <c r="G432" s="128">
        <f>G437/2</f>
        <v>885.04499999999996</v>
      </c>
      <c r="H432" s="168"/>
    </row>
    <row r="433" spans="1:8" x14ac:dyDescent="0.25">
      <c r="A433" s="225"/>
      <c r="B433" s="38" t="s">
        <v>186</v>
      </c>
      <c r="C433" s="226"/>
      <c r="D433" s="211"/>
      <c r="E433" s="8"/>
      <c r="F433" s="8"/>
      <c r="G433" s="128">
        <f t="shared" si="14"/>
        <v>19.105</v>
      </c>
      <c r="H433" s="168"/>
    </row>
    <row r="434" spans="1:8" x14ac:dyDescent="0.25">
      <c r="A434" s="225"/>
      <c r="B434" s="164" t="s">
        <v>237</v>
      </c>
      <c r="C434" s="226"/>
      <c r="D434" s="211"/>
      <c r="E434" s="8"/>
      <c r="F434" s="8"/>
      <c r="G434" s="167"/>
      <c r="H434" s="168"/>
    </row>
    <row r="435" spans="1:8" x14ac:dyDescent="0.25">
      <c r="A435" s="225"/>
      <c r="B435" s="56" t="s">
        <v>292</v>
      </c>
      <c r="C435" s="226"/>
      <c r="D435" s="211"/>
      <c r="E435" s="8"/>
      <c r="F435" s="8"/>
      <c r="G435" s="167">
        <f>G436+G437+G438</f>
        <v>2067.81</v>
      </c>
      <c r="H435" s="168"/>
    </row>
    <row r="436" spans="1:8" x14ac:dyDescent="0.25">
      <c r="A436" s="225"/>
      <c r="B436" s="38" t="s">
        <v>184</v>
      </c>
      <c r="C436" s="226"/>
      <c r="D436" s="211"/>
      <c r="E436" s="8"/>
      <c r="F436" s="8"/>
      <c r="G436" s="167">
        <v>259.51</v>
      </c>
      <c r="H436" s="168"/>
    </row>
    <row r="437" spans="1:8" x14ac:dyDescent="0.25">
      <c r="A437" s="225"/>
      <c r="B437" s="38" t="s">
        <v>185</v>
      </c>
      <c r="C437" s="226"/>
      <c r="D437" s="211"/>
      <c r="E437" s="8"/>
      <c r="F437" s="8"/>
      <c r="G437" s="167">
        <v>1770.09</v>
      </c>
      <c r="H437" s="168"/>
    </row>
    <row r="438" spans="1:8" x14ac:dyDescent="0.25">
      <c r="A438" s="225"/>
      <c r="B438" s="38" t="s">
        <v>186</v>
      </c>
      <c r="C438" s="226"/>
      <c r="D438" s="211"/>
      <c r="E438" s="8"/>
      <c r="F438" s="8"/>
      <c r="G438" s="167">
        <v>38.21</v>
      </c>
      <c r="H438" s="168"/>
    </row>
    <row r="439" spans="1:8" x14ac:dyDescent="0.25">
      <c r="A439" s="225"/>
      <c r="B439" s="164" t="s">
        <v>412</v>
      </c>
      <c r="C439" s="226"/>
      <c r="D439" s="211"/>
      <c r="E439" s="8"/>
      <c r="F439" s="8"/>
      <c r="G439" s="167"/>
      <c r="H439" s="168"/>
    </row>
    <row r="440" spans="1:8" x14ac:dyDescent="0.25">
      <c r="A440" s="225"/>
      <c r="B440" s="56" t="s">
        <v>293</v>
      </c>
      <c r="C440" s="226"/>
      <c r="D440" s="211"/>
      <c r="E440" s="8"/>
      <c r="F440" s="8"/>
      <c r="G440" s="128">
        <f>G445/2</f>
        <v>4400.8850000000002</v>
      </c>
      <c r="H440" s="168"/>
    </row>
    <row r="441" spans="1:8" x14ac:dyDescent="0.25">
      <c r="A441" s="225"/>
      <c r="B441" s="38" t="s">
        <v>184</v>
      </c>
      <c r="C441" s="226"/>
      <c r="D441" s="211"/>
      <c r="E441" s="8"/>
      <c r="F441" s="8"/>
      <c r="G441" s="128">
        <f t="shared" ref="G441:G443" si="15">G446/2</f>
        <v>396.19499999999999</v>
      </c>
      <c r="H441" s="168"/>
    </row>
    <row r="442" spans="1:8" x14ac:dyDescent="0.25">
      <c r="A442" s="225"/>
      <c r="B442" s="38" t="s">
        <v>185</v>
      </c>
      <c r="C442" s="226"/>
      <c r="D442" s="211"/>
      <c r="E442" s="8"/>
      <c r="F442" s="8"/>
      <c r="G442" s="128">
        <f>G447/2</f>
        <v>3912.8</v>
      </c>
      <c r="H442" s="168"/>
    </row>
    <row r="443" spans="1:8" x14ac:dyDescent="0.25">
      <c r="A443" s="225"/>
      <c r="B443" s="38" t="s">
        <v>186</v>
      </c>
      <c r="C443" s="226"/>
      <c r="D443" s="211"/>
      <c r="E443" s="8"/>
      <c r="F443" s="8"/>
      <c r="G443" s="128">
        <f t="shared" si="15"/>
        <v>91.89</v>
      </c>
      <c r="H443" s="168"/>
    </row>
    <row r="444" spans="1:8" x14ac:dyDescent="0.25">
      <c r="A444" s="225"/>
      <c r="B444" s="164" t="s">
        <v>237</v>
      </c>
      <c r="C444" s="226"/>
      <c r="D444" s="211"/>
      <c r="E444" s="8"/>
      <c r="F444" s="8"/>
      <c r="G444" s="167"/>
      <c r="H444" s="168"/>
    </row>
    <row r="445" spans="1:8" x14ac:dyDescent="0.25">
      <c r="A445" s="225"/>
      <c r="B445" s="56" t="s">
        <v>293</v>
      </c>
      <c r="C445" s="226"/>
      <c r="D445" s="211"/>
      <c r="E445" s="8"/>
      <c r="F445" s="8"/>
      <c r="G445" s="167">
        <f>G446+G447+G448</f>
        <v>8801.77</v>
      </c>
      <c r="H445" s="168"/>
    </row>
    <row r="446" spans="1:8" x14ac:dyDescent="0.25">
      <c r="A446" s="225"/>
      <c r="B446" s="38" t="s">
        <v>184</v>
      </c>
      <c r="C446" s="226"/>
      <c r="D446" s="211"/>
      <c r="E446" s="8"/>
      <c r="F446" s="8"/>
      <c r="G446" s="167">
        <v>792.39</v>
      </c>
      <c r="H446" s="168"/>
    </row>
    <row r="447" spans="1:8" x14ac:dyDescent="0.25">
      <c r="A447" s="225"/>
      <c r="B447" s="38" t="s">
        <v>185</v>
      </c>
      <c r="C447" s="226"/>
      <c r="D447" s="211"/>
      <c r="E447" s="8"/>
      <c r="F447" s="8"/>
      <c r="G447" s="167">
        <v>7825.6</v>
      </c>
      <c r="H447" s="168"/>
    </row>
    <row r="448" spans="1:8" x14ac:dyDescent="0.25">
      <c r="A448" s="225"/>
      <c r="B448" s="38" t="s">
        <v>186</v>
      </c>
      <c r="C448" s="226"/>
      <c r="D448" s="211"/>
      <c r="E448" s="8"/>
      <c r="F448" s="8"/>
      <c r="G448" s="167">
        <v>183.78</v>
      </c>
      <c r="H448" s="168"/>
    </row>
    <row r="449" spans="1:8" x14ac:dyDescent="0.25">
      <c r="A449" s="225"/>
      <c r="B449" s="164" t="s">
        <v>412</v>
      </c>
      <c r="C449" s="226"/>
      <c r="D449" s="211"/>
      <c r="E449" s="8"/>
      <c r="F449" s="8"/>
      <c r="G449" s="167"/>
      <c r="H449" s="168"/>
    </row>
    <row r="450" spans="1:8" x14ac:dyDescent="0.25">
      <c r="A450" s="225"/>
      <c r="B450" s="56" t="s">
        <v>294</v>
      </c>
      <c r="C450" s="226"/>
      <c r="D450" s="211"/>
      <c r="E450" s="8"/>
      <c r="F450" s="8"/>
      <c r="G450" s="128">
        <f>G455/2</f>
        <v>1988</v>
      </c>
      <c r="H450" s="168"/>
    </row>
    <row r="451" spans="1:8" x14ac:dyDescent="0.25">
      <c r="A451" s="225"/>
      <c r="B451" s="38" t="s">
        <v>184</v>
      </c>
      <c r="C451" s="226"/>
      <c r="D451" s="211"/>
      <c r="E451" s="8"/>
      <c r="F451" s="8"/>
      <c r="G451" s="128">
        <f t="shared" ref="G451:G453" si="16">G456/2</f>
        <v>173.62</v>
      </c>
      <c r="H451" s="168"/>
    </row>
    <row r="452" spans="1:8" x14ac:dyDescent="0.25">
      <c r="A452" s="225"/>
      <c r="B452" s="38" t="s">
        <v>185</v>
      </c>
      <c r="C452" s="226"/>
      <c r="D452" s="211"/>
      <c r="E452" s="8"/>
      <c r="F452" s="8"/>
      <c r="G452" s="128">
        <f>G457/2</f>
        <v>1775.78</v>
      </c>
      <c r="H452" s="168"/>
    </row>
    <row r="453" spans="1:8" x14ac:dyDescent="0.25">
      <c r="A453" s="225"/>
      <c r="B453" s="38" t="s">
        <v>186</v>
      </c>
      <c r="C453" s="226"/>
      <c r="D453" s="211"/>
      <c r="E453" s="8"/>
      <c r="F453" s="8"/>
      <c r="G453" s="128">
        <f t="shared" si="16"/>
        <v>38.6</v>
      </c>
      <c r="H453" s="168"/>
    </row>
    <row r="454" spans="1:8" x14ac:dyDescent="0.25">
      <c r="A454" s="225"/>
      <c r="B454" s="164" t="s">
        <v>237</v>
      </c>
      <c r="C454" s="226"/>
      <c r="D454" s="211"/>
      <c r="E454" s="8"/>
      <c r="F454" s="8"/>
      <c r="G454" s="167"/>
      <c r="H454" s="168"/>
    </row>
    <row r="455" spans="1:8" x14ac:dyDescent="0.25">
      <c r="A455" s="225"/>
      <c r="B455" s="56" t="s">
        <v>294</v>
      </c>
      <c r="C455" s="226"/>
      <c r="D455" s="211"/>
      <c r="E455" s="8"/>
      <c r="F455" s="8"/>
      <c r="G455" s="167">
        <f>G456+G457+G458</f>
        <v>3976</v>
      </c>
      <c r="H455" s="168"/>
    </row>
    <row r="456" spans="1:8" x14ac:dyDescent="0.25">
      <c r="A456" s="225"/>
      <c r="B456" s="38" t="s">
        <v>184</v>
      </c>
      <c r="C456" s="226"/>
      <c r="D456" s="211"/>
      <c r="E456" s="8"/>
      <c r="F456" s="8"/>
      <c r="G456" s="167">
        <v>347.24</v>
      </c>
      <c r="H456" s="168"/>
    </row>
    <row r="457" spans="1:8" x14ac:dyDescent="0.25">
      <c r="A457" s="225"/>
      <c r="B457" s="38" t="s">
        <v>185</v>
      </c>
      <c r="C457" s="226"/>
      <c r="D457" s="211"/>
      <c r="E457" s="8"/>
      <c r="F457" s="8"/>
      <c r="G457" s="167">
        <v>3551.56</v>
      </c>
      <c r="H457" s="168"/>
    </row>
    <row r="458" spans="1:8" x14ac:dyDescent="0.25">
      <c r="A458" s="225"/>
      <c r="B458" s="38" t="s">
        <v>186</v>
      </c>
      <c r="C458" s="226"/>
      <c r="D458" s="211"/>
      <c r="E458" s="8"/>
      <c r="F458" s="8"/>
      <c r="G458" s="167">
        <v>77.2</v>
      </c>
      <c r="H458" s="168"/>
    </row>
    <row r="459" spans="1:8" x14ac:dyDescent="0.25">
      <c r="A459" s="225"/>
      <c r="B459" s="164" t="s">
        <v>412</v>
      </c>
      <c r="C459" s="226"/>
      <c r="D459" s="211"/>
      <c r="E459" s="8"/>
      <c r="F459" s="8"/>
      <c r="G459" s="167"/>
      <c r="H459" s="168"/>
    </row>
    <row r="460" spans="1:8" x14ac:dyDescent="0.25">
      <c r="A460" s="225"/>
      <c r="B460" s="56" t="s">
        <v>295</v>
      </c>
      <c r="C460" s="226"/>
      <c r="D460" s="211"/>
      <c r="E460" s="8"/>
      <c r="F460" s="8"/>
      <c r="G460" s="128">
        <f>G465/2</f>
        <v>1485.4657999999999</v>
      </c>
      <c r="H460" s="168"/>
    </row>
    <row r="461" spans="1:8" x14ac:dyDescent="0.25">
      <c r="A461" s="225"/>
      <c r="B461" s="38" t="s">
        <v>184</v>
      </c>
      <c r="C461" s="226"/>
      <c r="D461" s="211"/>
      <c r="E461" s="8"/>
      <c r="F461" s="8"/>
      <c r="G461" s="128">
        <f t="shared" ref="G461:G463" si="17">G466/2</f>
        <v>110.19280000000001</v>
      </c>
      <c r="H461" s="168"/>
    </row>
    <row r="462" spans="1:8" x14ac:dyDescent="0.25">
      <c r="A462" s="225"/>
      <c r="B462" s="38" t="s">
        <v>185</v>
      </c>
      <c r="C462" s="226"/>
      <c r="D462" s="211"/>
      <c r="E462" s="8"/>
      <c r="F462" s="8"/>
      <c r="G462" s="128">
        <f>G467/2</f>
        <v>1350.953</v>
      </c>
      <c r="H462" s="168"/>
    </row>
    <row r="463" spans="1:8" x14ac:dyDescent="0.25">
      <c r="A463" s="225"/>
      <c r="B463" s="38" t="s">
        <v>186</v>
      </c>
      <c r="C463" s="226"/>
      <c r="D463" s="211"/>
      <c r="E463" s="8"/>
      <c r="F463" s="8"/>
      <c r="G463" s="128">
        <f t="shared" si="17"/>
        <v>24.32</v>
      </c>
      <c r="H463" s="168"/>
    </row>
    <row r="464" spans="1:8" x14ac:dyDescent="0.25">
      <c r="A464" s="225"/>
      <c r="B464" s="164" t="s">
        <v>237</v>
      </c>
      <c r="C464" s="226"/>
      <c r="D464" s="211"/>
      <c r="E464" s="8"/>
      <c r="F464" s="8"/>
      <c r="G464" s="167"/>
      <c r="H464" s="168"/>
    </row>
    <row r="465" spans="1:8" x14ac:dyDescent="0.25">
      <c r="A465" s="225"/>
      <c r="B465" s="56" t="s">
        <v>295</v>
      </c>
      <c r="C465" s="226"/>
      <c r="D465" s="211"/>
      <c r="E465" s="8"/>
      <c r="F465" s="8"/>
      <c r="G465" s="167">
        <f>G466+G467+G468</f>
        <v>2970.9315999999999</v>
      </c>
      <c r="H465" s="168"/>
    </row>
    <row r="466" spans="1:8" x14ac:dyDescent="0.25">
      <c r="A466" s="225"/>
      <c r="B466" s="38" t="s">
        <v>184</v>
      </c>
      <c r="C466" s="226"/>
      <c r="D466" s="211"/>
      <c r="E466" s="8"/>
      <c r="F466" s="8"/>
      <c r="G466" s="167">
        <v>220.38560000000001</v>
      </c>
      <c r="H466" s="168"/>
    </row>
    <row r="467" spans="1:8" x14ac:dyDescent="0.25">
      <c r="A467" s="225"/>
      <c r="B467" s="38" t="s">
        <v>185</v>
      </c>
      <c r="C467" s="226"/>
      <c r="D467" s="211"/>
      <c r="E467" s="8"/>
      <c r="F467" s="8"/>
      <c r="G467" s="167">
        <v>2701.9059999999999</v>
      </c>
      <c r="H467" s="168"/>
    </row>
    <row r="468" spans="1:8" x14ac:dyDescent="0.25">
      <c r="A468" s="225"/>
      <c r="B468" s="38" t="s">
        <v>186</v>
      </c>
      <c r="C468" s="226"/>
      <c r="D468" s="211"/>
      <c r="E468" s="8"/>
      <c r="F468" s="8"/>
      <c r="G468" s="167">
        <v>48.64</v>
      </c>
      <c r="H468" s="168"/>
    </row>
    <row r="469" spans="1:8" x14ac:dyDescent="0.25">
      <c r="A469" s="225"/>
      <c r="B469" s="164" t="s">
        <v>412</v>
      </c>
      <c r="C469" s="226"/>
      <c r="D469" s="211"/>
      <c r="E469" s="8"/>
      <c r="F469" s="8"/>
      <c r="G469" s="167"/>
      <c r="H469" s="168"/>
    </row>
    <row r="470" spans="1:8" x14ac:dyDescent="0.25">
      <c r="A470" s="225"/>
      <c r="B470" s="56" t="s">
        <v>296</v>
      </c>
      <c r="C470" s="226"/>
      <c r="D470" s="211"/>
      <c r="E470" s="8"/>
      <c r="F470" s="8"/>
      <c r="G470" s="128">
        <f>G475/2</f>
        <v>1050.8049999999998</v>
      </c>
      <c r="H470" s="168"/>
    </row>
    <row r="471" spans="1:8" x14ac:dyDescent="0.25">
      <c r="A471" s="225"/>
      <c r="B471" s="38" t="s">
        <v>184</v>
      </c>
      <c r="C471" s="226"/>
      <c r="D471" s="211"/>
      <c r="E471" s="8"/>
      <c r="F471" s="8"/>
      <c r="G471" s="128">
        <f t="shared" ref="G471:G473" si="18">G476/2</f>
        <v>46.365000000000002</v>
      </c>
      <c r="H471" s="168"/>
    </row>
    <row r="472" spans="1:8" x14ac:dyDescent="0.25">
      <c r="A472" s="225"/>
      <c r="B472" s="38" t="s">
        <v>185</v>
      </c>
      <c r="C472" s="226"/>
      <c r="D472" s="211"/>
      <c r="E472" s="8"/>
      <c r="F472" s="8"/>
      <c r="G472" s="128">
        <f>G477/2</f>
        <v>993.54499999999996</v>
      </c>
      <c r="H472" s="168"/>
    </row>
    <row r="473" spans="1:8" x14ac:dyDescent="0.25">
      <c r="A473" s="225"/>
      <c r="B473" s="38" t="s">
        <v>186</v>
      </c>
      <c r="C473" s="226"/>
      <c r="D473" s="211"/>
      <c r="E473" s="8"/>
      <c r="F473" s="8"/>
      <c r="G473" s="128">
        <f t="shared" si="18"/>
        <v>10.895</v>
      </c>
      <c r="H473" s="168"/>
    </row>
    <row r="474" spans="1:8" x14ac:dyDescent="0.25">
      <c r="A474" s="225"/>
      <c r="B474" s="164" t="s">
        <v>237</v>
      </c>
      <c r="C474" s="226"/>
      <c r="D474" s="211"/>
      <c r="E474" s="8"/>
      <c r="F474" s="8"/>
      <c r="G474" s="167"/>
      <c r="H474" s="168"/>
    </row>
    <row r="475" spans="1:8" x14ac:dyDescent="0.25">
      <c r="A475" s="225"/>
      <c r="B475" s="56" t="s">
        <v>296</v>
      </c>
      <c r="C475" s="226"/>
      <c r="D475" s="211"/>
      <c r="E475" s="8"/>
      <c r="F475" s="8"/>
      <c r="G475" s="167">
        <f>G476+G477+G478</f>
        <v>2101.6099999999997</v>
      </c>
      <c r="H475" s="168"/>
    </row>
    <row r="476" spans="1:8" x14ac:dyDescent="0.25">
      <c r="A476" s="225"/>
      <c r="B476" s="38" t="s">
        <v>184</v>
      </c>
      <c r="C476" s="226"/>
      <c r="D476" s="211"/>
      <c r="E476" s="8"/>
      <c r="F476" s="8"/>
      <c r="G476" s="167">
        <v>92.73</v>
      </c>
      <c r="H476" s="168"/>
    </row>
    <row r="477" spans="1:8" x14ac:dyDescent="0.25">
      <c r="A477" s="225"/>
      <c r="B477" s="38" t="s">
        <v>185</v>
      </c>
      <c r="C477" s="226"/>
      <c r="D477" s="211"/>
      <c r="E477" s="8"/>
      <c r="F477" s="8"/>
      <c r="G477" s="167">
        <v>1987.09</v>
      </c>
      <c r="H477" s="168"/>
    </row>
    <row r="478" spans="1:8" x14ac:dyDescent="0.25">
      <c r="A478" s="225"/>
      <c r="B478" s="38" t="s">
        <v>186</v>
      </c>
      <c r="C478" s="226"/>
      <c r="D478" s="211"/>
      <c r="E478" s="8"/>
      <c r="F478" s="8"/>
      <c r="G478" s="167">
        <v>21.79</v>
      </c>
      <c r="H478" s="168"/>
    </row>
    <row r="479" spans="1:8" x14ac:dyDescent="0.25">
      <c r="A479" s="225"/>
      <c r="B479" s="164" t="s">
        <v>412</v>
      </c>
      <c r="C479" s="226"/>
      <c r="D479" s="211"/>
      <c r="E479" s="8"/>
      <c r="F479" s="8"/>
      <c r="G479" s="167"/>
      <c r="H479" s="168"/>
    </row>
    <row r="480" spans="1:8" x14ac:dyDescent="0.25">
      <c r="A480" s="225"/>
      <c r="B480" s="56" t="s">
        <v>297</v>
      </c>
      <c r="C480" s="226"/>
      <c r="D480" s="211"/>
      <c r="E480" s="8"/>
      <c r="F480" s="8"/>
      <c r="G480" s="128">
        <f>G485/2</f>
        <v>3500.2575000000002</v>
      </c>
      <c r="H480" s="168"/>
    </row>
    <row r="481" spans="1:8" x14ac:dyDescent="0.25">
      <c r="A481" s="225"/>
      <c r="B481" s="38" t="s">
        <v>184</v>
      </c>
      <c r="C481" s="226"/>
      <c r="D481" s="211"/>
      <c r="E481" s="8"/>
      <c r="F481" s="8"/>
      <c r="G481" s="128">
        <f t="shared" ref="G481:G483" si="19">G486/2</f>
        <v>650.01700000000005</v>
      </c>
      <c r="H481" s="168"/>
    </row>
    <row r="482" spans="1:8" x14ac:dyDescent="0.25">
      <c r="A482" s="225"/>
      <c r="B482" s="38" t="s">
        <v>185</v>
      </c>
      <c r="C482" s="226"/>
      <c r="D482" s="211"/>
      <c r="E482" s="8"/>
      <c r="F482" s="8"/>
      <c r="G482" s="128">
        <f>G487/2</f>
        <v>2636.3955000000001</v>
      </c>
      <c r="H482" s="168"/>
    </row>
    <row r="483" spans="1:8" x14ac:dyDescent="0.25">
      <c r="A483" s="225"/>
      <c r="B483" s="38" t="s">
        <v>186</v>
      </c>
      <c r="C483" s="226"/>
      <c r="D483" s="211"/>
      <c r="E483" s="8"/>
      <c r="F483" s="8"/>
      <c r="G483" s="128">
        <f t="shared" si="19"/>
        <v>213.845</v>
      </c>
      <c r="H483" s="168"/>
    </row>
    <row r="484" spans="1:8" x14ac:dyDescent="0.25">
      <c r="A484" s="225"/>
      <c r="B484" s="164" t="s">
        <v>237</v>
      </c>
      <c r="C484" s="226"/>
      <c r="D484" s="211"/>
      <c r="E484" s="8"/>
      <c r="F484" s="8"/>
      <c r="G484" s="167"/>
      <c r="H484" s="168"/>
    </row>
    <row r="485" spans="1:8" x14ac:dyDescent="0.25">
      <c r="A485" s="225"/>
      <c r="B485" s="56" t="s">
        <v>297</v>
      </c>
      <c r="C485" s="226"/>
      <c r="D485" s="211"/>
      <c r="E485" s="8"/>
      <c r="F485" s="8"/>
      <c r="G485" s="167">
        <f>G486+G487+G488</f>
        <v>7000.5150000000003</v>
      </c>
      <c r="H485" s="168"/>
    </row>
    <row r="486" spans="1:8" x14ac:dyDescent="0.25">
      <c r="A486" s="225"/>
      <c r="B486" s="38" t="s">
        <v>184</v>
      </c>
      <c r="C486" s="226"/>
      <c r="D486" s="211"/>
      <c r="E486" s="8"/>
      <c r="F486" s="8"/>
      <c r="G486" s="167">
        <v>1300.0340000000001</v>
      </c>
      <c r="H486" s="168"/>
    </row>
    <row r="487" spans="1:8" x14ac:dyDescent="0.25">
      <c r="A487" s="225"/>
      <c r="B487" s="38" t="s">
        <v>185</v>
      </c>
      <c r="C487" s="226"/>
      <c r="D487" s="211"/>
      <c r="E487" s="8"/>
      <c r="F487" s="8"/>
      <c r="G487" s="167">
        <v>5272.7910000000002</v>
      </c>
      <c r="H487" s="168"/>
    </row>
    <row r="488" spans="1:8" x14ac:dyDescent="0.25">
      <c r="A488" s="225"/>
      <c r="B488" s="38" t="s">
        <v>186</v>
      </c>
      <c r="C488" s="226"/>
      <c r="D488" s="211"/>
      <c r="E488" s="8"/>
      <c r="F488" s="8"/>
      <c r="G488" s="167">
        <v>427.69</v>
      </c>
      <c r="H488" s="168"/>
    </row>
    <row r="489" spans="1:8" ht="121.5" x14ac:dyDescent="0.25">
      <c r="A489" s="225"/>
      <c r="B489" s="60" t="s">
        <v>272</v>
      </c>
      <c r="C489" s="230" t="s">
        <v>410</v>
      </c>
      <c r="D489" s="211" t="s">
        <v>21</v>
      </c>
      <c r="E489" s="225"/>
      <c r="F489" s="225"/>
      <c r="G489" s="225"/>
      <c r="H489" s="225"/>
    </row>
    <row r="490" spans="1:8" x14ac:dyDescent="0.25">
      <c r="A490" s="225"/>
      <c r="B490" s="70" t="s">
        <v>180</v>
      </c>
      <c r="C490" s="230"/>
      <c r="D490" s="211"/>
      <c r="E490" s="8"/>
      <c r="F490" s="8"/>
      <c r="G490" s="162">
        <f>G495+G505+G515</f>
        <v>939.25</v>
      </c>
      <c r="H490" s="168"/>
    </row>
    <row r="491" spans="1:8" x14ac:dyDescent="0.25">
      <c r="A491" s="225"/>
      <c r="B491" s="70" t="s">
        <v>181</v>
      </c>
      <c r="C491" s="230"/>
      <c r="D491" s="211"/>
      <c r="E491" s="8"/>
      <c r="F491" s="8"/>
      <c r="G491" s="162">
        <f>G496+G506+G516</f>
        <v>661.06000000000006</v>
      </c>
      <c r="H491" s="168"/>
    </row>
    <row r="492" spans="1:8" x14ac:dyDescent="0.25">
      <c r="A492" s="225"/>
      <c r="B492" s="70" t="s">
        <v>182</v>
      </c>
      <c r="C492" s="230"/>
      <c r="D492" s="211"/>
      <c r="E492" s="8"/>
      <c r="F492" s="8"/>
      <c r="G492" s="162">
        <f>G497+G507+G517</f>
        <v>258.31</v>
      </c>
      <c r="H492" s="168"/>
    </row>
    <row r="493" spans="1:8" x14ac:dyDescent="0.25">
      <c r="A493" s="225"/>
      <c r="B493" s="70" t="s">
        <v>183</v>
      </c>
      <c r="C493" s="230"/>
      <c r="D493" s="211"/>
      <c r="E493" s="8"/>
      <c r="F493" s="8"/>
      <c r="G493" s="162">
        <f>G498+G508+G518</f>
        <v>109.25</v>
      </c>
      <c r="H493" s="168"/>
    </row>
    <row r="494" spans="1:8" ht="30" x14ac:dyDescent="0.25">
      <c r="A494" s="225"/>
      <c r="B494" s="54" t="s">
        <v>17</v>
      </c>
      <c r="C494" s="230"/>
      <c r="D494" s="211"/>
      <c r="E494" s="8"/>
      <c r="F494" s="8"/>
      <c r="G494" s="162"/>
      <c r="H494" s="168"/>
    </row>
    <row r="495" spans="1:8" x14ac:dyDescent="0.25">
      <c r="A495" s="225"/>
      <c r="B495" s="70" t="s">
        <v>180</v>
      </c>
      <c r="C495" s="230"/>
      <c r="D495" s="211"/>
      <c r="E495" s="8"/>
      <c r="F495" s="8"/>
      <c r="G495" s="162">
        <v>388.68</v>
      </c>
      <c r="H495" s="168"/>
    </row>
    <row r="496" spans="1:8" x14ac:dyDescent="0.25">
      <c r="A496" s="225"/>
      <c r="B496" s="70" t="s">
        <v>181</v>
      </c>
      <c r="C496" s="230"/>
      <c r="D496" s="211"/>
      <c r="E496" s="8"/>
      <c r="F496" s="8"/>
      <c r="G496" s="162">
        <v>302.29000000000002</v>
      </c>
      <c r="H496" s="168"/>
    </row>
    <row r="497" spans="1:8" x14ac:dyDescent="0.25">
      <c r="A497" s="225"/>
      <c r="B497" s="70" t="s">
        <v>182</v>
      </c>
      <c r="C497" s="230"/>
      <c r="D497" s="211"/>
      <c r="E497" s="8"/>
      <c r="F497" s="8"/>
      <c r="G497" s="162">
        <v>115.56</v>
      </c>
      <c r="H497" s="168"/>
    </row>
    <row r="498" spans="1:8" x14ac:dyDescent="0.25">
      <c r="A498" s="225"/>
      <c r="B498" s="70" t="s">
        <v>183</v>
      </c>
      <c r="C498" s="230"/>
      <c r="D498" s="211"/>
      <c r="E498" s="8"/>
      <c r="F498" s="8"/>
      <c r="G498" s="162">
        <v>45.46</v>
      </c>
      <c r="H498" s="168"/>
    </row>
    <row r="499" spans="1:8" ht="30" x14ac:dyDescent="0.25">
      <c r="A499" s="225"/>
      <c r="B499" s="54" t="s">
        <v>26</v>
      </c>
      <c r="C499" s="230"/>
      <c r="D499" s="211"/>
      <c r="E499" s="8"/>
      <c r="F499" s="8"/>
      <c r="G499" s="162"/>
      <c r="H499" s="168"/>
    </row>
    <row r="500" spans="1:8" x14ac:dyDescent="0.25">
      <c r="A500" s="225"/>
      <c r="B500" s="70" t="s">
        <v>180</v>
      </c>
      <c r="C500" s="230"/>
      <c r="D500" s="211"/>
      <c r="E500" s="8"/>
      <c r="F500" s="8"/>
      <c r="G500" s="162"/>
      <c r="H500" s="168"/>
    </row>
    <row r="501" spans="1:8" x14ac:dyDescent="0.25">
      <c r="A501" s="225"/>
      <c r="B501" s="70" t="s">
        <v>181</v>
      </c>
      <c r="C501" s="230"/>
      <c r="D501" s="211"/>
      <c r="E501" s="8"/>
      <c r="F501" s="8"/>
      <c r="G501" s="162"/>
      <c r="H501" s="168"/>
    </row>
    <row r="502" spans="1:8" x14ac:dyDescent="0.25">
      <c r="A502" s="225"/>
      <c r="B502" s="70" t="s">
        <v>182</v>
      </c>
      <c r="C502" s="230"/>
      <c r="D502" s="211"/>
      <c r="E502" s="8"/>
      <c r="F502" s="8"/>
      <c r="G502" s="162"/>
      <c r="H502" s="168"/>
    </row>
    <row r="503" spans="1:8" x14ac:dyDescent="0.25">
      <c r="A503" s="225"/>
      <c r="B503" s="70" t="s">
        <v>183</v>
      </c>
      <c r="C503" s="230"/>
      <c r="D503" s="211"/>
      <c r="E503" s="8"/>
      <c r="F503" s="8"/>
      <c r="G503" s="162"/>
      <c r="H503" s="168"/>
    </row>
    <row r="504" spans="1:8" x14ac:dyDescent="0.25">
      <c r="A504" s="225"/>
      <c r="B504" s="54" t="s">
        <v>28</v>
      </c>
      <c r="C504" s="230"/>
      <c r="D504" s="211"/>
      <c r="E504" s="8"/>
      <c r="F504" s="8"/>
      <c r="G504" s="162"/>
      <c r="H504" s="168"/>
    </row>
    <row r="505" spans="1:8" x14ac:dyDescent="0.25">
      <c r="A505" s="225"/>
      <c r="B505" s="70" t="s">
        <v>180</v>
      </c>
      <c r="C505" s="230"/>
      <c r="D505" s="211"/>
      <c r="E505" s="8"/>
      <c r="F505" s="8"/>
      <c r="G505" s="162">
        <v>197.46</v>
      </c>
      <c r="H505" s="168"/>
    </row>
    <row r="506" spans="1:8" x14ac:dyDescent="0.25">
      <c r="A506" s="225"/>
      <c r="B506" s="70" t="s">
        <v>181</v>
      </c>
      <c r="C506" s="230"/>
      <c r="D506" s="211"/>
      <c r="E506" s="8"/>
      <c r="F506" s="8"/>
      <c r="G506" s="162">
        <v>126.65</v>
      </c>
      <c r="H506" s="168"/>
    </row>
    <row r="507" spans="1:8" x14ac:dyDescent="0.25">
      <c r="A507" s="225"/>
      <c r="B507" s="70" t="s">
        <v>182</v>
      </c>
      <c r="C507" s="230"/>
      <c r="D507" s="211"/>
      <c r="E507" s="8"/>
      <c r="F507" s="8"/>
      <c r="G507" s="162">
        <v>54.04</v>
      </c>
      <c r="H507" s="168"/>
    </row>
    <row r="508" spans="1:8" x14ac:dyDescent="0.25">
      <c r="A508" s="225"/>
      <c r="B508" s="70" t="s">
        <v>183</v>
      </c>
      <c r="C508" s="230"/>
      <c r="D508" s="211"/>
      <c r="E508" s="8"/>
      <c r="F508" s="8"/>
      <c r="G508" s="162">
        <v>18.23</v>
      </c>
      <c r="H508" s="168"/>
    </row>
    <row r="509" spans="1:8" ht="30" x14ac:dyDescent="0.25">
      <c r="A509" s="225"/>
      <c r="B509" s="54" t="s">
        <v>94</v>
      </c>
      <c r="C509" s="230"/>
      <c r="D509" s="211"/>
      <c r="E509" s="8"/>
      <c r="F509" s="8"/>
      <c r="G509" s="162"/>
      <c r="H509" s="168"/>
    </row>
    <row r="510" spans="1:8" x14ac:dyDescent="0.25">
      <c r="A510" s="225"/>
      <c r="B510" s="70" t="s">
        <v>180</v>
      </c>
      <c r="C510" s="230"/>
      <c r="D510" s="211"/>
      <c r="E510" s="8"/>
      <c r="F510" s="8"/>
      <c r="G510" s="162"/>
      <c r="H510" s="168"/>
    </row>
    <row r="511" spans="1:8" x14ac:dyDescent="0.25">
      <c r="A511" s="225"/>
      <c r="B511" s="70" t="s">
        <v>181</v>
      </c>
      <c r="C511" s="230"/>
      <c r="D511" s="211"/>
      <c r="E511" s="8"/>
      <c r="F511" s="8"/>
      <c r="G511" s="162"/>
      <c r="H511" s="168"/>
    </row>
    <row r="512" spans="1:8" x14ac:dyDescent="0.25">
      <c r="A512" s="225"/>
      <c r="B512" s="70" t="s">
        <v>182</v>
      </c>
      <c r="C512" s="230"/>
      <c r="D512" s="211"/>
      <c r="E512" s="8"/>
      <c r="F512" s="8"/>
      <c r="G512" s="162"/>
      <c r="H512" s="168"/>
    </row>
    <row r="513" spans="1:8" x14ac:dyDescent="0.25">
      <c r="A513" s="225"/>
      <c r="B513" s="70" t="s">
        <v>183</v>
      </c>
      <c r="C513" s="230"/>
      <c r="D513" s="211"/>
      <c r="E513" s="8"/>
      <c r="F513" s="8"/>
      <c r="G513" s="162"/>
      <c r="H513" s="168"/>
    </row>
    <row r="514" spans="1:8" ht="30" x14ac:dyDescent="0.25">
      <c r="A514" s="225"/>
      <c r="B514" s="54" t="s">
        <v>30</v>
      </c>
      <c r="C514" s="230"/>
      <c r="D514" s="211"/>
      <c r="E514" s="8"/>
      <c r="F514" s="8"/>
      <c r="G514" s="162"/>
      <c r="H514" s="168"/>
    </row>
    <row r="515" spans="1:8" x14ac:dyDescent="0.25">
      <c r="A515" s="225"/>
      <c r="B515" s="70" t="s">
        <v>180</v>
      </c>
      <c r="C515" s="230"/>
      <c r="D515" s="211"/>
      <c r="E515" s="8"/>
      <c r="F515" s="8"/>
      <c r="G515" s="162">
        <v>353.11</v>
      </c>
      <c r="H515" s="168"/>
    </row>
    <row r="516" spans="1:8" x14ac:dyDescent="0.25">
      <c r="A516" s="225"/>
      <c r="B516" s="70" t="s">
        <v>181</v>
      </c>
      <c r="C516" s="230"/>
      <c r="D516" s="211"/>
      <c r="E516" s="8"/>
      <c r="F516" s="8"/>
      <c r="G516" s="162">
        <v>232.12</v>
      </c>
      <c r="H516" s="168"/>
    </row>
    <row r="517" spans="1:8" x14ac:dyDescent="0.25">
      <c r="A517" s="225"/>
      <c r="B517" s="70" t="s">
        <v>182</v>
      </c>
      <c r="C517" s="230"/>
      <c r="D517" s="211"/>
      <c r="E517" s="8"/>
      <c r="F517" s="8"/>
      <c r="G517" s="162">
        <v>88.71</v>
      </c>
      <c r="H517" s="168"/>
    </row>
    <row r="518" spans="1:8" x14ac:dyDescent="0.25">
      <c r="A518" s="225"/>
      <c r="B518" s="70" t="s">
        <v>183</v>
      </c>
      <c r="C518" s="230"/>
      <c r="D518" s="211"/>
      <c r="E518" s="8"/>
      <c r="F518" s="8"/>
      <c r="G518" s="162">
        <v>45.56</v>
      </c>
      <c r="H518" s="168"/>
    </row>
    <row r="519" spans="1:8" ht="30" x14ac:dyDescent="0.25">
      <c r="A519" s="225"/>
      <c r="B519" s="60" t="s">
        <v>31</v>
      </c>
      <c r="C519" s="230"/>
      <c r="D519" s="211"/>
      <c r="E519" s="226"/>
      <c r="F519" s="226"/>
      <c r="G519" s="226"/>
      <c r="H519" s="226"/>
    </row>
    <row r="520" spans="1:8" x14ac:dyDescent="0.25">
      <c r="A520" s="225"/>
      <c r="B520" s="60" t="s">
        <v>32</v>
      </c>
      <c r="C520" s="230"/>
      <c r="D520" s="211"/>
      <c r="E520" s="8"/>
      <c r="F520" s="8"/>
      <c r="G520" s="128"/>
      <c r="H520" s="8"/>
    </row>
    <row r="521" spans="1:8" x14ac:dyDescent="0.25">
      <c r="A521" s="225"/>
      <c r="B521" s="164" t="s">
        <v>412</v>
      </c>
      <c r="C521" s="230"/>
      <c r="D521" s="211"/>
      <c r="E521" s="8"/>
      <c r="F521" s="8"/>
      <c r="G521" s="162"/>
      <c r="H521" s="168"/>
    </row>
    <row r="522" spans="1:8" ht="15" customHeight="1" x14ac:dyDescent="0.25">
      <c r="A522" s="225"/>
      <c r="B522" s="81" t="s">
        <v>298</v>
      </c>
      <c r="C522" s="230"/>
      <c r="D522" s="211"/>
      <c r="E522" s="8"/>
      <c r="F522" s="8"/>
      <c r="G522" s="167">
        <f>G527/2</f>
        <v>4951.9949999999999</v>
      </c>
      <c r="H522" s="168"/>
    </row>
    <row r="523" spans="1:8" x14ac:dyDescent="0.25">
      <c r="A523" s="225"/>
      <c r="B523" s="38" t="s">
        <v>184</v>
      </c>
      <c r="C523" s="230"/>
      <c r="D523" s="211"/>
      <c r="E523" s="8"/>
      <c r="F523" s="8"/>
      <c r="G523" s="167">
        <f t="shared" ref="G523:G525" si="20">G528/2</f>
        <v>4942.68</v>
      </c>
      <c r="H523" s="168"/>
    </row>
    <row r="524" spans="1:8" x14ac:dyDescent="0.25">
      <c r="A524" s="225"/>
      <c r="B524" s="38" t="s">
        <v>185</v>
      </c>
      <c r="C524" s="230"/>
      <c r="D524" s="211"/>
      <c r="E524" s="8"/>
      <c r="F524" s="8"/>
      <c r="G524" s="167"/>
      <c r="H524" s="168"/>
    </row>
    <row r="525" spans="1:8" x14ac:dyDescent="0.25">
      <c r="A525" s="225"/>
      <c r="B525" s="38" t="s">
        <v>186</v>
      </c>
      <c r="C525" s="230"/>
      <c r="D525" s="211"/>
      <c r="E525" s="8"/>
      <c r="F525" s="8"/>
      <c r="G525" s="167">
        <f t="shared" si="20"/>
        <v>9.3149999999999995</v>
      </c>
      <c r="H525" s="168"/>
    </row>
    <row r="526" spans="1:8" x14ac:dyDescent="0.25">
      <c r="A526" s="225"/>
      <c r="B526" s="164" t="s">
        <v>237</v>
      </c>
      <c r="C526" s="230"/>
      <c r="D526" s="211"/>
      <c r="E526" s="8"/>
      <c r="F526" s="8"/>
      <c r="G526" s="162"/>
      <c r="H526" s="168"/>
    </row>
    <row r="527" spans="1:8" x14ac:dyDescent="0.25">
      <c r="A527" s="225"/>
      <c r="B527" s="81" t="s">
        <v>298</v>
      </c>
      <c r="C527" s="230"/>
      <c r="D527" s="211"/>
      <c r="E527" s="8"/>
      <c r="F527" s="8"/>
      <c r="G527" s="162">
        <f>G528+G529+G530</f>
        <v>9903.99</v>
      </c>
      <c r="H527" s="168"/>
    </row>
    <row r="528" spans="1:8" x14ac:dyDescent="0.25">
      <c r="A528" s="225"/>
      <c r="B528" s="38" t="s">
        <v>184</v>
      </c>
      <c r="C528" s="230"/>
      <c r="D528" s="211"/>
      <c r="E528" s="8"/>
      <c r="F528" s="8"/>
      <c r="G528" s="162">
        <v>9885.36</v>
      </c>
      <c r="H528" s="168"/>
    </row>
    <row r="529" spans="1:8" x14ac:dyDescent="0.25">
      <c r="A529" s="225"/>
      <c r="B529" s="38" t="s">
        <v>185</v>
      </c>
      <c r="C529" s="230"/>
      <c r="D529" s="211"/>
      <c r="E529" s="8"/>
      <c r="F529" s="8"/>
      <c r="G529" s="162"/>
      <c r="H529" s="168"/>
    </row>
    <row r="530" spans="1:8" x14ac:dyDescent="0.25">
      <c r="A530" s="225"/>
      <c r="B530" s="38" t="s">
        <v>186</v>
      </c>
      <c r="C530" s="230"/>
      <c r="D530" s="211"/>
      <c r="E530" s="8"/>
      <c r="F530" s="8"/>
      <c r="G530" s="162">
        <v>18.63</v>
      </c>
      <c r="H530" s="168"/>
    </row>
    <row r="531" spans="1:8" x14ac:dyDescent="0.25">
      <c r="A531" s="225"/>
      <c r="B531" s="164" t="s">
        <v>412</v>
      </c>
      <c r="C531" s="230"/>
      <c r="D531" s="211"/>
      <c r="E531" s="8"/>
      <c r="F531" s="8"/>
      <c r="G531" s="162"/>
      <c r="H531" s="168"/>
    </row>
    <row r="532" spans="1:8" x14ac:dyDescent="0.25">
      <c r="A532" s="225"/>
      <c r="B532" s="81" t="s">
        <v>299</v>
      </c>
      <c r="C532" s="230"/>
      <c r="D532" s="211"/>
      <c r="E532" s="8"/>
      <c r="F532" s="8"/>
      <c r="G532" s="167">
        <f>G537/2</f>
        <v>4797.71</v>
      </c>
      <c r="H532" s="168"/>
    </row>
    <row r="533" spans="1:8" x14ac:dyDescent="0.25">
      <c r="A533" s="225"/>
      <c r="B533" s="38" t="s">
        <v>184</v>
      </c>
      <c r="C533" s="230"/>
      <c r="D533" s="211"/>
      <c r="E533" s="8"/>
      <c r="F533" s="8"/>
      <c r="G533" s="167">
        <f t="shared" ref="G533:G535" si="21">G538/2</f>
        <v>4788.3950000000004</v>
      </c>
      <c r="H533" s="168"/>
    </row>
    <row r="534" spans="1:8" x14ac:dyDescent="0.25">
      <c r="A534" s="225"/>
      <c r="B534" s="38" t="s">
        <v>185</v>
      </c>
      <c r="C534" s="230"/>
      <c r="D534" s="211"/>
      <c r="E534" s="8"/>
      <c r="F534" s="8"/>
      <c r="G534" s="167"/>
      <c r="H534" s="168"/>
    </row>
    <row r="535" spans="1:8" x14ac:dyDescent="0.25">
      <c r="A535" s="225"/>
      <c r="B535" s="38" t="s">
        <v>186</v>
      </c>
      <c r="C535" s="230"/>
      <c r="D535" s="211"/>
      <c r="E535" s="8"/>
      <c r="F535" s="8"/>
      <c r="G535" s="167">
        <f t="shared" si="21"/>
        <v>9.3149999999999995</v>
      </c>
      <c r="H535" s="168"/>
    </row>
    <row r="536" spans="1:8" x14ac:dyDescent="0.25">
      <c r="A536" s="225"/>
      <c r="B536" s="164" t="s">
        <v>237</v>
      </c>
      <c r="C536" s="230"/>
      <c r="D536" s="211"/>
      <c r="E536" s="8"/>
      <c r="F536" s="8"/>
      <c r="G536" s="162"/>
      <c r="H536" s="168"/>
    </row>
    <row r="537" spans="1:8" x14ac:dyDescent="0.25">
      <c r="A537" s="225"/>
      <c r="B537" s="81" t="s">
        <v>299</v>
      </c>
      <c r="C537" s="230"/>
      <c r="D537" s="211"/>
      <c r="E537" s="8"/>
      <c r="F537" s="8"/>
      <c r="G537" s="162">
        <f>G538+G539+G540</f>
        <v>9595.42</v>
      </c>
      <c r="H537" s="168"/>
    </row>
    <row r="538" spans="1:8" x14ac:dyDescent="0.25">
      <c r="A538" s="225"/>
      <c r="B538" s="38" t="s">
        <v>184</v>
      </c>
      <c r="C538" s="230"/>
      <c r="D538" s="211"/>
      <c r="E538" s="8"/>
      <c r="F538" s="8"/>
      <c r="G538" s="167">
        <v>9576.7900000000009</v>
      </c>
      <c r="H538" s="168"/>
    </row>
    <row r="539" spans="1:8" x14ac:dyDescent="0.25">
      <c r="A539" s="225"/>
      <c r="B539" s="38" t="s">
        <v>185</v>
      </c>
      <c r="C539" s="230"/>
      <c r="D539" s="211"/>
      <c r="E539" s="8"/>
      <c r="F539" s="8"/>
      <c r="G539" s="162"/>
      <c r="H539" s="168"/>
    </row>
    <row r="540" spans="1:8" x14ac:dyDescent="0.25">
      <c r="A540" s="225"/>
      <c r="B540" s="38" t="s">
        <v>186</v>
      </c>
      <c r="C540" s="230"/>
      <c r="D540" s="211"/>
      <c r="E540" s="8"/>
      <c r="F540" s="8"/>
      <c r="G540" s="167">
        <v>18.63</v>
      </c>
      <c r="H540" s="168"/>
    </row>
    <row r="541" spans="1:8" x14ac:dyDescent="0.25">
      <c r="A541" s="225"/>
      <c r="B541" s="164" t="s">
        <v>412</v>
      </c>
      <c r="C541" s="230"/>
      <c r="D541" s="211"/>
      <c r="E541" s="8"/>
      <c r="F541" s="8"/>
      <c r="G541" s="167"/>
      <c r="H541" s="168"/>
    </row>
    <row r="542" spans="1:8" x14ac:dyDescent="0.25">
      <c r="A542" s="225"/>
      <c r="B542" s="81" t="s">
        <v>300</v>
      </c>
      <c r="C542" s="230"/>
      <c r="D542" s="211"/>
      <c r="E542" s="8"/>
      <c r="F542" s="8"/>
      <c r="G542" s="167">
        <f>G547/2</f>
        <v>5150.96</v>
      </c>
      <c r="H542" s="168"/>
    </row>
    <row r="543" spans="1:8" x14ac:dyDescent="0.25">
      <c r="A543" s="225"/>
      <c r="B543" s="38" t="s">
        <v>184</v>
      </c>
      <c r="C543" s="230"/>
      <c r="D543" s="211"/>
      <c r="E543" s="8"/>
      <c r="F543" s="8"/>
      <c r="G543" s="167">
        <f t="shared" ref="G543:G545" si="22">G548/2</f>
        <v>5141.6450000000004</v>
      </c>
      <c r="H543" s="168"/>
    </row>
    <row r="544" spans="1:8" x14ac:dyDescent="0.25">
      <c r="A544" s="225"/>
      <c r="B544" s="38" t="s">
        <v>185</v>
      </c>
      <c r="C544" s="230"/>
      <c r="D544" s="211"/>
      <c r="E544" s="8"/>
      <c r="F544" s="8"/>
      <c r="G544" s="167"/>
      <c r="H544" s="168"/>
    </row>
    <row r="545" spans="1:8" x14ac:dyDescent="0.25">
      <c r="A545" s="225"/>
      <c r="B545" s="38" t="s">
        <v>186</v>
      </c>
      <c r="C545" s="230"/>
      <c r="D545" s="211"/>
      <c r="E545" s="8"/>
      <c r="F545" s="8"/>
      <c r="G545" s="167">
        <f t="shared" si="22"/>
        <v>9.3149999999999995</v>
      </c>
      <c r="H545" s="168"/>
    </row>
    <row r="546" spans="1:8" x14ac:dyDescent="0.25">
      <c r="A546" s="225"/>
      <c r="B546" s="164" t="s">
        <v>237</v>
      </c>
      <c r="C546" s="230"/>
      <c r="D546" s="211"/>
      <c r="E546" s="8"/>
      <c r="F546" s="8"/>
      <c r="G546" s="167"/>
      <c r="H546" s="168"/>
    </row>
    <row r="547" spans="1:8" x14ac:dyDescent="0.25">
      <c r="A547" s="225"/>
      <c r="B547" s="81" t="s">
        <v>300</v>
      </c>
      <c r="C547" s="230"/>
      <c r="D547" s="211"/>
      <c r="E547" s="8"/>
      <c r="F547" s="8"/>
      <c r="G547" s="167">
        <f>G548+G549+G550</f>
        <v>10301.92</v>
      </c>
      <c r="H547" s="168"/>
    </row>
    <row r="548" spans="1:8" x14ac:dyDescent="0.25">
      <c r="A548" s="225"/>
      <c r="B548" s="38" t="s">
        <v>184</v>
      </c>
      <c r="C548" s="230"/>
      <c r="D548" s="211"/>
      <c r="E548" s="8"/>
      <c r="F548" s="8"/>
      <c r="G548" s="167">
        <v>10283.290000000001</v>
      </c>
      <c r="H548" s="168"/>
    </row>
    <row r="549" spans="1:8" x14ac:dyDescent="0.25">
      <c r="A549" s="225"/>
      <c r="B549" s="38" t="s">
        <v>185</v>
      </c>
      <c r="C549" s="230"/>
      <c r="D549" s="211"/>
      <c r="E549" s="8"/>
      <c r="F549" s="8"/>
      <c r="G549" s="167"/>
      <c r="H549" s="168"/>
    </row>
    <row r="550" spans="1:8" x14ac:dyDescent="0.25">
      <c r="A550" s="225"/>
      <c r="B550" s="38" t="s">
        <v>186</v>
      </c>
      <c r="C550" s="230"/>
      <c r="D550" s="211"/>
      <c r="E550" s="8"/>
      <c r="F550" s="8"/>
      <c r="G550" s="167">
        <v>18.63</v>
      </c>
      <c r="H550" s="168"/>
    </row>
    <row r="551" spans="1:8" x14ac:dyDescent="0.25">
      <c r="A551" s="225"/>
      <c r="B551" s="164" t="s">
        <v>412</v>
      </c>
      <c r="C551" s="230"/>
      <c r="D551" s="211"/>
      <c r="E551" s="8"/>
      <c r="F551" s="8"/>
      <c r="G551" s="167"/>
      <c r="H551" s="168"/>
    </row>
    <row r="552" spans="1:8" x14ac:dyDescent="0.25">
      <c r="A552" s="225"/>
      <c r="B552" s="81" t="s">
        <v>301</v>
      </c>
      <c r="C552" s="230"/>
      <c r="D552" s="211"/>
      <c r="E552" s="8"/>
      <c r="F552" s="8"/>
      <c r="G552" s="167">
        <f>G557/2</f>
        <v>7885.4949999999999</v>
      </c>
      <c r="H552" s="168"/>
    </row>
    <row r="553" spans="1:8" x14ac:dyDescent="0.25">
      <c r="A553" s="225"/>
      <c r="B553" s="38" t="s">
        <v>184</v>
      </c>
      <c r="C553" s="230"/>
      <c r="D553" s="211"/>
      <c r="E553" s="8"/>
      <c r="F553" s="8"/>
      <c r="G553" s="167">
        <f t="shared" ref="G553:G555" si="23">G558/2</f>
        <v>7876.18</v>
      </c>
      <c r="H553" s="168"/>
    </row>
    <row r="554" spans="1:8" x14ac:dyDescent="0.25">
      <c r="A554" s="225"/>
      <c r="B554" s="38" t="s">
        <v>185</v>
      </c>
      <c r="C554" s="230"/>
      <c r="D554" s="211"/>
      <c r="E554" s="8"/>
      <c r="F554" s="8"/>
      <c r="G554" s="167"/>
      <c r="H554" s="168"/>
    </row>
    <row r="555" spans="1:8" x14ac:dyDescent="0.25">
      <c r="A555" s="225"/>
      <c r="B555" s="38" t="s">
        <v>186</v>
      </c>
      <c r="C555" s="230"/>
      <c r="D555" s="211"/>
      <c r="E555" s="8"/>
      <c r="F555" s="8"/>
      <c r="G555" s="167">
        <f t="shared" si="23"/>
        <v>9.3149999999999995</v>
      </c>
      <c r="H555" s="168"/>
    </row>
    <row r="556" spans="1:8" x14ac:dyDescent="0.25">
      <c r="A556" s="225"/>
      <c r="B556" s="164" t="s">
        <v>237</v>
      </c>
      <c r="C556" s="230"/>
      <c r="D556" s="211"/>
      <c r="E556" s="8"/>
      <c r="F556" s="8"/>
      <c r="G556" s="167"/>
      <c r="H556" s="168"/>
    </row>
    <row r="557" spans="1:8" x14ac:dyDescent="0.25">
      <c r="A557" s="225"/>
      <c r="B557" s="81" t="s">
        <v>301</v>
      </c>
      <c r="C557" s="230"/>
      <c r="D557" s="211"/>
      <c r="E557" s="8"/>
      <c r="F557" s="8"/>
      <c r="G557" s="167">
        <f>G558+G559+G560</f>
        <v>15770.99</v>
      </c>
      <c r="H557" s="168"/>
    </row>
    <row r="558" spans="1:8" x14ac:dyDescent="0.25">
      <c r="A558" s="225"/>
      <c r="B558" s="38" t="s">
        <v>184</v>
      </c>
      <c r="C558" s="230"/>
      <c r="D558" s="211"/>
      <c r="E558" s="8"/>
      <c r="F558" s="8"/>
      <c r="G558" s="167">
        <v>15752.36</v>
      </c>
      <c r="H558" s="168"/>
    </row>
    <row r="559" spans="1:8" x14ac:dyDescent="0.25">
      <c r="A559" s="225"/>
      <c r="B559" s="38" t="s">
        <v>185</v>
      </c>
      <c r="C559" s="230"/>
      <c r="D559" s="211"/>
      <c r="E559" s="8"/>
      <c r="F559" s="8"/>
      <c r="G559" s="162"/>
      <c r="H559" s="168"/>
    </row>
    <row r="560" spans="1:8" x14ac:dyDescent="0.25">
      <c r="A560" s="225"/>
      <c r="B560" s="38" t="s">
        <v>186</v>
      </c>
      <c r="C560" s="230"/>
      <c r="D560" s="211"/>
      <c r="E560" s="8"/>
      <c r="F560" s="8"/>
      <c r="G560" s="167">
        <v>18.63</v>
      </c>
      <c r="H560" s="168"/>
    </row>
    <row r="561" spans="1:8" x14ac:dyDescent="0.25">
      <c r="A561" s="225"/>
      <c r="B561" s="164" t="s">
        <v>412</v>
      </c>
      <c r="C561" s="230"/>
      <c r="D561" s="211"/>
      <c r="E561" s="8"/>
      <c r="F561" s="8"/>
      <c r="G561" s="167"/>
      <c r="H561" s="168"/>
    </row>
    <row r="562" spans="1:8" x14ac:dyDescent="0.25">
      <c r="A562" s="225"/>
      <c r="B562" s="81" t="s">
        <v>302</v>
      </c>
      <c r="C562" s="230"/>
      <c r="D562" s="211"/>
      <c r="E562" s="8"/>
      <c r="F562" s="8"/>
      <c r="G562" s="167">
        <f>G567/2</f>
        <v>7576.66</v>
      </c>
      <c r="H562" s="168"/>
    </row>
    <row r="563" spans="1:8" x14ac:dyDescent="0.25">
      <c r="A563" s="225"/>
      <c r="B563" s="38" t="s">
        <v>184</v>
      </c>
      <c r="C563" s="230"/>
      <c r="D563" s="211"/>
      <c r="E563" s="8"/>
      <c r="F563" s="8"/>
      <c r="G563" s="167">
        <f t="shared" ref="G563:G565" si="24">G568/2</f>
        <v>7567.3450000000003</v>
      </c>
      <c r="H563" s="168"/>
    </row>
    <row r="564" spans="1:8" x14ac:dyDescent="0.25">
      <c r="A564" s="225"/>
      <c r="B564" s="38" t="s">
        <v>185</v>
      </c>
      <c r="C564" s="230"/>
      <c r="D564" s="211"/>
      <c r="E564" s="8"/>
      <c r="F564" s="8"/>
      <c r="G564" s="167"/>
      <c r="H564" s="168"/>
    </row>
    <row r="565" spans="1:8" x14ac:dyDescent="0.25">
      <c r="A565" s="225"/>
      <c r="B565" s="38" t="s">
        <v>186</v>
      </c>
      <c r="C565" s="230"/>
      <c r="D565" s="211"/>
      <c r="E565" s="8"/>
      <c r="F565" s="8"/>
      <c r="G565" s="167">
        <f t="shared" si="24"/>
        <v>9.3149999999999995</v>
      </c>
      <c r="H565" s="168"/>
    </row>
    <row r="566" spans="1:8" x14ac:dyDescent="0.25">
      <c r="A566" s="225"/>
      <c r="B566" s="164" t="s">
        <v>237</v>
      </c>
      <c r="C566" s="230"/>
      <c r="D566" s="211"/>
      <c r="E566" s="8"/>
      <c r="F566" s="8"/>
      <c r="G566" s="167"/>
      <c r="H566" s="168"/>
    </row>
    <row r="567" spans="1:8" x14ac:dyDescent="0.25">
      <c r="A567" s="225"/>
      <c r="B567" s="81" t="s">
        <v>302</v>
      </c>
      <c r="C567" s="230"/>
      <c r="D567" s="211"/>
      <c r="E567" s="8"/>
      <c r="F567" s="8"/>
      <c r="G567" s="167">
        <f>G568+G569+G570</f>
        <v>15153.32</v>
      </c>
      <c r="H567" s="168"/>
    </row>
    <row r="568" spans="1:8" x14ac:dyDescent="0.25">
      <c r="A568" s="225"/>
      <c r="B568" s="38" t="s">
        <v>184</v>
      </c>
      <c r="C568" s="230"/>
      <c r="D568" s="211"/>
      <c r="E568" s="8"/>
      <c r="F568" s="8"/>
      <c r="G568" s="167">
        <v>15134.69</v>
      </c>
      <c r="H568" s="168"/>
    </row>
    <row r="569" spans="1:8" x14ac:dyDescent="0.25">
      <c r="A569" s="225"/>
      <c r="B569" s="38" t="s">
        <v>185</v>
      </c>
      <c r="C569" s="230"/>
      <c r="D569" s="211"/>
      <c r="E569" s="8"/>
      <c r="F569" s="8"/>
      <c r="G569" s="167"/>
      <c r="H569" s="168"/>
    </row>
    <row r="570" spans="1:8" x14ac:dyDescent="0.25">
      <c r="A570" s="225"/>
      <c r="B570" s="38" t="s">
        <v>186</v>
      </c>
      <c r="C570" s="230"/>
      <c r="D570" s="211"/>
      <c r="E570" s="8"/>
      <c r="F570" s="8"/>
      <c r="G570" s="167">
        <v>18.63</v>
      </c>
      <c r="H570" s="168"/>
    </row>
    <row r="571" spans="1:8" x14ac:dyDescent="0.25">
      <c r="A571" s="225"/>
      <c r="B571" s="164" t="s">
        <v>412</v>
      </c>
      <c r="C571" s="230"/>
      <c r="D571" s="211"/>
      <c r="E571" s="8"/>
      <c r="F571" s="8"/>
      <c r="G571" s="167"/>
      <c r="H571" s="168"/>
    </row>
    <row r="572" spans="1:8" x14ac:dyDescent="0.25">
      <c r="A572" s="225"/>
      <c r="B572" s="81" t="s">
        <v>303</v>
      </c>
      <c r="C572" s="230"/>
      <c r="D572" s="211"/>
      <c r="E572" s="8"/>
      <c r="F572" s="8"/>
      <c r="G572" s="167">
        <f>G577/2</f>
        <v>8289.0850000000009</v>
      </c>
      <c r="H572" s="168"/>
    </row>
    <row r="573" spans="1:8" x14ac:dyDescent="0.25">
      <c r="A573" s="225"/>
      <c r="B573" s="38" t="s">
        <v>184</v>
      </c>
      <c r="C573" s="230"/>
      <c r="D573" s="211"/>
      <c r="E573" s="8"/>
      <c r="F573" s="8"/>
      <c r="G573" s="167">
        <f t="shared" ref="G573:G575" si="25">G578/2</f>
        <v>8279.77</v>
      </c>
      <c r="H573" s="168"/>
    </row>
    <row r="574" spans="1:8" x14ac:dyDescent="0.25">
      <c r="A574" s="225"/>
      <c r="B574" s="38" t="s">
        <v>185</v>
      </c>
      <c r="C574" s="230"/>
      <c r="D574" s="211"/>
      <c r="E574" s="8"/>
      <c r="F574" s="8"/>
      <c r="G574" s="167"/>
      <c r="H574" s="168"/>
    </row>
    <row r="575" spans="1:8" x14ac:dyDescent="0.25">
      <c r="A575" s="225"/>
      <c r="B575" s="38" t="s">
        <v>186</v>
      </c>
      <c r="C575" s="230"/>
      <c r="D575" s="211"/>
      <c r="E575" s="8"/>
      <c r="F575" s="8"/>
      <c r="G575" s="167">
        <f t="shared" si="25"/>
        <v>9.3149999999999995</v>
      </c>
      <c r="H575" s="168"/>
    </row>
    <row r="576" spans="1:8" x14ac:dyDescent="0.25">
      <c r="A576" s="225"/>
      <c r="B576" s="164" t="s">
        <v>237</v>
      </c>
      <c r="C576" s="230"/>
      <c r="D576" s="211"/>
      <c r="E576" s="8"/>
      <c r="F576" s="8"/>
      <c r="G576" s="167"/>
      <c r="H576" s="168"/>
    </row>
    <row r="577" spans="1:8" x14ac:dyDescent="0.25">
      <c r="A577" s="225"/>
      <c r="B577" s="81" t="s">
        <v>303</v>
      </c>
      <c r="C577" s="230"/>
      <c r="D577" s="211"/>
      <c r="E577" s="8"/>
      <c r="F577" s="8"/>
      <c r="G577" s="167">
        <f>G578+G579+G580</f>
        <v>16578.170000000002</v>
      </c>
      <c r="H577" s="168"/>
    </row>
    <row r="578" spans="1:8" x14ac:dyDescent="0.25">
      <c r="A578" s="225"/>
      <c r="B578" s="38" t="s">
        <v>184</v>
      </c>
      <c r="C578" s="230"/>
      <c r="D578" s="211"/>
      <c r="E578" s="8"/>
      <c r="F578" s="8"/>
      <c r="G578" s="167">
        <v>16559.54</v>
      </c>
      <c r="H578" s="168"/>
    </row>
    <row r="579" spans="1:8" x14ac:dyDescent="0.25">
      <c r="A579" s="225"/>
      <c r="B579" s="38" t="s">
        <v>185</v>
      </c>
      <c r="C579" s="230"/>
      <c r="D579" s="211"/>
      <c r="E579" s="8"/>
      <c r="F579" s="8"/>
      <c r="G579" s="167"/>
      <c r="H579" s="168"/>
    </row>
    <row r="580" spans="1:8" x14ac:dyDescent="0.25">
      <c r="A580" s="225"/>
      <c r="B580" s="38" t="s">
        <v>186</v>
      </c>
      <c r="C580" s="230"/>
      <c r="D580" s="211"/>
      <c r="E580" s="8"/>
      <c r="F580" s="8"/>
      <c r="G580" s="167">
        <v>18.63</v>
      </c>
      <c r="H580" s="168"/>
    </row>
    <row r="581" spans="1:8" x14ac:dyDescent="0.25">
      <c r="A581" s="225"/>
      <c r="B581" s="164" t="s">
        <v>412</v>
      </c>
      <c r="C581" s="230"/>
      <c r="D581" s="211"/>
      <c r="E581" s="8"/>
      <c r="F581" s="8"/>
      <c r="G581" s="167"/>
      <c r="H581" s="168"/>
    </row>
    <row r="582" spans="1:8" x14ac:dyDescent="0.25">
      <c r="A582" s="225"/>
      <c r="B582" s="81" t="s">
        <v>285</v>
      </c>
      <c r="C582" s="230"/>
      <c r="D582" s="211"/>
      <c r="E582" s="8"/>
      <c r="F582" s="8"/>
      <c r="G582" s="167">
        <f>G587/2</f>
        <v>7671.7650000000003</v>
      </c>
      <c r="H582" s="168"/>
    </row>
    <row r="583" spans="1:8" x14ac:dyDescent="0.25">
      <c r="A583" s="225"/>
      <c r="B583" s="38" t="s">
        <v>184</v>
      </c>
      <c r="C583" s="230"/>
      <c r="D583" s="211"/>
      <c r="E583" s="8"/>
      <c r="F583" s="8"/>
      <c r="G583" s="167">
        <f t="shared" ref="G583:G585" si="26">G588/2</f>
        <v>7648.9650000000001</v>
      </c>
      <c r="H583" s="168"/>
    </row>
    <row r="584" spans="1:8" x14ac:dyDescent="0.25">
      <c r="A584" s="225"/>
      <c r="B584" s="38" t="s">
        <v>185</v>
      </c>
      <c r="C584" s="230"/>
      <c r="D584" s="211"/>
      <c r="E584" s="8"/>
      <c r="F584" s="8"/>
      <c r="G584" s="167"/>
      <c r="H584" s="168"/>
    </row>
    <row r="585" spans="1:8" x14ac:dyDescent="0.25">
      <c r="A585" s="225"/>
      <c r="B585" s="38" t="s">
        <v>186</v>
      </c>
      <c r="C585" s="230"/>
      <c r="D585" s="211"/>
      <c r="E585" s="8"/>
      <c r="F585" s="8"/>
      <c r="G585" s="167">
        <f t="shared" si="26"/>
        <v>22.8</v>
      </c>
      <c r="H585" s="168"/>
    </row>
    <row r="586" spans="1:8" x14ac:dyDescent="0.25">
      <c r="A586" s="225"/>
      <c r="B586" s="164" t="s">
        <v>237</v>
      </c>
      <c r="C586" s="230"/>
      <c r="D586" s="211"/>
      <c r="E586" s="8"/>
      <c r="F586" s="8"/>
      <c r="G586" s="167"/>
      <c r="H586" s="168"/>
    </row>
    <row r="587" spans="1:8" x14ac:dyDescent="0.25">
      <c r="A587" s="225"/>
      <c r="B587" s="81" t="s">
        <v>285</v>
      </c>
      <c r="C587" s="230"/>
      <c r="D587" s="211"/>
      <c r="E587" s="8"/>
      <c r="F587" s="8"/>
      <c r="G587" s="167">
        <f>G588+G589+G590</f>
        <v>15343.53</v>
      </c>
      <c r="H587" s="168"/>
    </row>
    <row r="588" spans="1:8" x14ac:dyDescent="0.25">
      <c r="A588" s="225"/>
      <c r="B588" s="38" t="s">
        <v>184</v>
      </c>
      <c r="C588" s="230"/>
      <c r="D588" s="211"/>
      <c r="E588" s="8"/>
      <c r="F588" s="8"/>
      <c r="G588" s="167">
        <v>15297.93</v>
      </c>
      <c r="H588" s="168"/>
    </row>
    <row r="589" spans="1:8" x14ac:dyDescent="0.25">
      <c r="A589" s="225"/>
      <c r="B589" s="38" t="s">
        <v>185</v>
      </c>
      <c r="C589" s="230"/>
      <c r="D589" s="211"/>
      <c r="E589" s="8"/>
      <c r="F589" s="8"/>
      <c r="G589" s="167"/>
      <c r="H589" s="168"/>
    </row>
    <row r="590" spans="1:8" x14ac:dyDescent="0.25">
      <c r="A590" s="225"/>
      <c r="B590" s="38" t="s">
        <v>186</v>
      </c>
      <c r="C590" s="230"/>
      <c r="D590" s="211"/>
      <c r="E590" s="8"/>
      <c r="F590" s="8"/>
      <c r="G590" s="167">
        <v>45.6</v>
      </c>
      <c r="H590" s="168"/>
    </row>
    <row r="591" spans="1:8" x14ac:dyDescent="0.25">
      <c r="A591" s="225"/>
      <c r="B591" s="53" t="s">
        <v>81</v>
      </c>
      <c r="C591" s="230"/>
      <c r="D591" s="211"/>
      <c r="E591" s="226"/>
      <c r="F591" s="226"/>
      <c r="G591" s="226"/>
      <c r="H591" s="226"/>
    </row>
    <row r="592" spans="1:8" x14ac:dyDescent="0.25">
      <c r="A592" s="225"/>
      <c r="B592" s="164" t="s">
        <v>412</v>
      </c>
      <c r="C592" s="230"/>
      <c r="D592" s="211"/>
      <c r="E592" s="8"/>
      <c r="F592" s="8"/>
      <c r="G592" s="162"/>
      <c r="H592" s="168"/>
    </row>
    <row r="593" spans="1:8" ht="30" x14ac:dyDescent="0.25">
      <c r="A593" s="225"/>
      <c r="B593" s="81" t="s">
        <v>304</v>
      </c>
      <c r="C593" s="230"/>
      <c r="D593" s="211"/>
      <c r="E593" s="8"/>
      <c r="F593" s="8"/>
      <c r="G593" s="167">
        <v>6948.93</v>
      </c>
      <c r="H593" s="168"/>
    </row>
    <row r="594" spans="1:8" x14ac:dyDescent="0.25">
      <c r="A594" s="225"/>
      <c r="B594" s="38" t="s">
        <v>184</v>
      </c>
      <c r="C594" s="230"/>
      <c r="D594" s="211"/>
      <c r="E594" s="8"/>
      <c r="F594" s="8"/>
      <c r="G594" s="167">
        <v>2105.11</v>
      </c>
      <c r="H594" s="168"/>
    </row>
    <row r="595" spans="1:8" x14ac:dyDescent="0.25">
      <c r="A595" s="225"/>
      <c r="B595" s="38" t="s">
        <v>185</v>
      </c>
      <c r="C595" s="230"/>
      <c r="D595" s="211"/>
      <c r="E595" s="8"/>
      <c r="F595" s="8"/>
      <c r="G595" s="167">
        <v>3750.88</v>
      </c>
      <c r="H595" s="168"/>
    </row>
    <row r="596" spans="1:8" x14ac:dyDescent="0.25">
      <c r="A596" s="225"/>
      <c r="B596" s="38" t="s">
        <v>186</v>
      </c>
      <c r="C596" s="230"/>
      <c r="D596" s="211"/>
      <c r="E596" s="8"/>
      <c r="F596" s="8"/>
      <c r="G596" s="167">
        <v>1092.95</v>
      </c>
      <c r="H596" s="168"/>
    </row>
    <row r="597" spans="1:8" x14ac:dyDescent="0.25">
      <c r="A597" s="225"/>
      <c r="B597" s="164" t="s">
        <v>245</v>
      </c>
      <c r="C597" s="230"/>
      <c r="D597" s="211"/>
      <c r="E597" s="8"/>
      <c r="F597" s="8"/>
      <c r="G597" s="162"/>
      <c r="H597" s="168"/>
    </row>
    <row r="598" spans="1:8" x14ac:dyDescent="0.25">
      <c r="A598" s="225"/>
      <c r="B598" s="81" t="s">
        <v>413</v>
      </c>
      <c r="C598" s="230"/>
      <c r="D598" s="211"/>
      <c r="E598" s="8"/>
      <c r="F598" s="8"/>
      <c r="G598" s="167">
        <v>3111.4</v>
      </c>
      <c r="H598" s="168"/>
    </row>
    <row r="599" spans="1:8" x14ac:dyDescent="0.25">
      <c r="A599" s="225"/>
      <c r="B599" s="38" t="s">
        <v>184</v>
      </c>
      <c r="C599" s="230"/>
      <c r="D599" s="211"/>
      <c r="E599" s="8"/>
      <c r="F599" s="8"/>
      <c r="G599" s="167">
        <v>942.59</v>
      </c>
      <c r="H599" s="168"/>
    </row>
    <row r="600" spans="1:8" x14ac:dyDescent="0.25">
      <c r="A600" s="225"/>
      <c r="B600" s="38" t="s">
        <v>185</v>
      </c>
      <c r="C600" s="230"/>
      <c r="D600" s="211"/>
      <c r="E600" s="8"/>
      <c r="F600" s="8"/>
      <c r="G600" s="167">
        <v>1679.5</v>
      </c>
      <c r="H600" s="168"/>
    </row>
    <row r="601" spans="1:8" x14ac:dyDescent="0.25">
      <c r="A601" s="225"/>
      <c r="B601" s="38" t="s">
        <v>186</v>
      </c>
      <c r="C601" s="230"/>
      <c r="D601" s="211"/>
      <c r="E601" s="8"/>
      <c r="F601" s="8"/>
      <c r="G601" s="167">
        <v>489.38</v>
      </c>
      <c r="H601" s="168"/>
    </row>
    <row r="602" spans="1:8" x14ac:dyDescent="0.25">
      <c r="A602" s="225"/>
      <c r="B602" s="164" t="s">
        <v>414</v>
      </c>
      <c r="C602" s="230"/>
      <c r="D602" s="211"/>
      <c r="E602" s="8"/>
      <c r="F602" s="8"/>
      <c r="G602" s="167"/>
      <c r="H602" s="168"/>
    </row>
    <row r="603" spans="1:8" x14ac:dyDescent="0.25">
      <c r="A603" s="225"/>
      <c r="B603" s="81" t="s">
        <v>413</v>
      </c>
      <c r="C603" s="230"/>
      <c r="D603" s="211"/>
      <c r="E603" s="8"/>
      <c r="F603" s="8"/>
      <c r="G603" s="167">
        <v>1125.6400000000001</v>
      </c>
      <c r="H603" s="168"/>
    </row>
    <row r="604" spans="1:8" x14ac:dyDescent="0.25">
      <c r="A604" s="225"/>
      <c r="B604" s="38" t="s">
        <v>184</v>
      </c>
      <c r="C604" s="230"/>
      <c r="D604" s="211"/>
      <c r="E604" s="8"/>
      <c r="F604" s="8"/>
      <c r="G604" s="167">
        <v>341</v>
      </c>
      <c r="H604" s="168"/>
    </row>
    <row r="605" spans="1:8" x14ac:dyDescent="0.25">
      <c r="A605" s="225"/>
      <c r="B605" s="38" t="s">
        <v>185</v>
      </c>
      <c r="C605" s="230"/>
      <c r="D605" s="211"/>
      <c r="E605" s="8"/>
      <c r="F605" s="8"/>
      <c r="G605" s="167">
        <v>607.59</v>
      </c>
      <c r="H605" s="168"/>
    </row>
    <row r="606" spans="1:8" x14ac:dyDescent="0.25">
      <c r="A606" s="225"/>
      <c r="B606" s="38" t="s">
        <v>186</v>
      </c>
      <c r="C606" s="230"/>
      <c r="D606" s="211"/>
      <c r="E606" s="8"/>
      <c r="F606" s="8"/>
      <c r="G606" s="167">
        <v>177.04</v>
      </c>
      <c r="H606" s="168"/>
    </row>
    <row r="607" spans="1:8" x14ac:dyDescent="0.25">
      <c r="A607" s="225"/>
      <c r="B607" s="164" t="s">
        <v>412</v>
      </c>
      <c r="C607" s="230"/>
      <c r="D607" s="211"/>
      <c r="E607" s="8"/>
      <c r="F607" s="8"/>
      <c r="G607" s="167"/>
      <c r="H607" s="168"/>
    </row>
    <row r="608" spans="1:8" x14ac:dyDescent="0.25">
      <c r="A608" s="225"/>
      <c r="B608" s="81" t="s">
        <v>415</v>
      </c>
      <c r="C608" s="230"/>
      <c r="D608" s="211"/>
      <c r="E608" s="8"/>
      <c r="F608" s="8"/>
      <c r="G608" s="167">
        <v>4882.96</v>
      </c>
      <c r="H608" s="168"/>
    </row>
    <row r="609" spans="1:8" x14ac:dyDescent="0.25">
      <c r="A609" s="225"/>
      <c r="B609" s="38" t="s">
        <v>184</v>
      </c>
      <c r="C609" s="230"/>
      <c r="D609" s="211"/>
      <c r="E609" s="8"/>
      <c r="F609" s="8"/>
      <c r="G609" s="167">
        <v>432.66</v>
      </c>
      <c r="H609" s="168"/>
    </row>
    <row r="610" spans="1:8" x14ac:dyDescent="0.25">
      <c r="A610" s="225"/>
      <c r="B610" s="38" t="s">
        <v>185</v>
      </c>
      <c r="C610" s="230"/>
      <c r="D610" s="211"/>
      <c r="E610" s="8"/>
      <c r="F610" s="8"/>
      <c r="G610" s="167">
        <v>3754.62</v>
      </c>
      <c r="H610" s="168"/>
    </row>
    <row r="611" spans="1:8" ht="13.9" customHeight="1" x14ac:dyDescent="0.25">
      <c r="A611" s="225"/>
      <c r="B611" s="38" t="s">
        <v>186</v>
      </c>
      <c r="C611" s="230"/>
      <c r="D611" s="211"/>
      <c r="E611" s="8"/>
      <c r="F611" s="8"/>
      <c r="G611" s="167">
        <v>695.69</v>
      </c>
      <c r="H611" s="168"/>
    </row>
    <row r="612" spans="1:8" x14ac:dyDescent="0.25">
      <c r="A612" s="225"/>
      <c r="B612" s="164" t="s">
        <v>245</v>
      </c>
      <c r="C612" s="230"/>
      <c r="D612" s="211"/>
      <c r="E612" s="8"/>
      <c r="F612" s="8"/>
      <c r="G612" s="167"/>
      <c r="H612" s="168"/>
    </row>
    <row r="613" spans="1:8" x14ac:dyDescent="0.25">
      <c r="A613" s="225"/>
      <c r="B613" s="81" t="s">
        <v>415</v>
      </c>
      <c r="C613" s="230"/>
      <c r="D613" s="211"/>
      <c r="E613" s="8"/>
      <c r="F613" s="8"/>
      <c r="G613" s="167">
        <f>G614+G615+G616</f>
        <v>2186.4</v>
      </c>
      <c r="H613" s="168"/>
    </row>
    <row r="614" spans="1:8" x14ac:dyDescent="0.25">
      <c r="A614" s="225"/>
      <c r="B614" s="38" t="s">
        <v>184</v>
      </c>
      <c r="C614" s="230"/>
      <c r="D614" s="211"/>
      <c r="E614" s="8"/>
      <c r="F614" s="8"/>
      <c r="G614" s="128">
        <v>193.73</v>
      </c>
      <c r="H614" s="168"/>
    </row>
    <row r="615" spans="1:8" x14ac:dyDescent="0.25">
      <c r="A615" s="225"/>
      <c r="B615" s="38" t="s">
        <v>185</v>
      </c>
      <c r="C615" s="230"/>
      <c r="D615" s="211"/>
      <c r="E615" s="8"/>
      <c r="F615" s="8"/>
      <c r="G615" s="128">
        <v>1681.17</v>
      </c>
      <c r="H615" s="168"/>
    </row>
    <row r="616" spans="1:8" x14ac:dyDescent="0.25">
      <c r="A616" s="225"/>
      <c r="B616" s="38" t="s">
        <v>186</v>
      </c>
      <c r="C616" s="230"/>
      <c r="D616" s="211"/>
      <c r="E616" s="8"/>
      <c r="F616" s="8"/>
      <c r="G616" s="128">
        <v>311.5</v>
      </c>
      <c r="H616" s="168"/>
    </row>
    <row r="617" spans="1:8" x14ac:dyDescent="0.25">
      <c r="A617" s="225"/>
      <c r="B617" s="164" t="s">
        <v>414</v>
      </c>
      <c r="C617" s="230"/>
      <c r="D617" s="211"/>
      <c r="E617" s="8"/>
      <c r="F617" s="8"/>
      <c r="G617" s="128"/>
      <c r="H617" s="168"/>
    </row>
    <row r="618" spans="1:8" x14ac:dyDescent="0.25">
      <c r="A618" s="225"/>
      <c r="B618" s="81" t="s">
        <v>415</v>
      </c>
      <c r="C618" s="230"/>
      <c r="D618" s="211"/>
      <c r="E618" s="8"/>
      <c r="F618" s="8"/>
      <c r="G618" s="167">
        <v>816.55</v>
      </c>
      <c r="H618" s="168"/>
    </row>
    <row r="619" spans="1:8" x14ac:dyDescent="0.25">
      <c r="A619" s="225"/>
      <c r="B619" s="38" t="s">
        <v>184</v>
      </c>
      <c r="C619" s="230"/>
      <c r="D619" s="211"/>
      <c r="E619" s="8"/>
      <c r="F619" s="8"/>
      <c r="G619" s="167">
        <v>72.349999999999994</v>
      </c>
      <c r="H619" s="168"/>
    </row>
    <row r="620" spans="1:8" x14ac:dyDescent="0.25">
      <c r="A620" s="225"/>
      <c r="B620" s="38" t="s">
        <v>185</v>
      </c>
      <c r="C620" s="230"/>
      <c r="D620" s="211"/>
      <c r="E620" s="8"/>
      <c r="F620" s="8"/>
      <c r="G620" s="167">
        <v>627.86</v>
      </c>
      <c r="H620" s="168"/>
    </row>
    <row r="621" spans="1:8" x14ac:dyDescent="0.25">
      <c r="A621" s="225"/>
      <c r="B621" s="38" t="s">
        <v>186</v>
      </c>
      <c r="C621" s="230"/>
      <c r="D621" s="211"/>
      <c r="E621" s="8"/>
      <c r="F621" s="8"/>
      <c r="G621" s="167">
        <v>116.33</v>
      </c>
      <c r="H621" s="168"/>
    </row>
    <row r="622" spans="1:8" x14ac:dyDescent="0.25">
      <c r="A622" s="225"/>
      <c r="B622" s="53" t="s">
        <v>101</v>
      </c>
      <c r="C622" s="230"/>
      <c r="D622" s="211"/>
      <c r="E622" s="226"/>
      <c r="F622" s="226"/>
      <c r="G622" s="226"/>
      <c r="H622" s="226"/>
    </row>
    <row r="623" spans="1:8" x14ac:dyDescent="0.25">
      <c r="A623" s="225"/>
      <c r="B623" s="164" t="s">
        <v>412</v>
      </c>
      <c r="C623" s="230"/>
      <c r="D623" s="211"/>
      <c r="E623" s="8"/>
      <c r="F623" s="8"/>
      <c r="G623" s="167"/>
      <c r="H623" s="168"/>
    </row>
    <row r="624" spans="1:8" x14ac:dyDescent="0.25">
      <c r="A624" s="225"/>
      <c r="B624" s="81" t="s">
        <v>286</v>
      </c>
      <c r="C624" s="230"/>
      <c r="D624" s="211"/>
      <c r="E624" s="8"/>
      <c r="F624" s="8"/>
      <c r="G624" s="167">
        <f>G629/2</f>
        <v>8976.1849999999995</v>
      </c>
      <c r="H624" s="168"/>
    </row>
    <row r="625" spans="1:8" x14ac:dyDescent="0.25">
      <c r="A625" s="225"/>
      <c r="B625" s="38" t="s">
        <v>184</v>
      </c>
      <c r="C625" s="230"/>
      <c r="D625" s="211"/>
      <c r="E625" s="8"/>
      <c r="F625" s="8"/>
      <c r="G625" s="167">
        <f t="shared" ref="G625:G627" si="27">G630/2</f>
        <v>1288.67</v>
      </c>
      <c r="H625" s="168"/>
    </row>
    <row r="626" spans="1:8" x14ac:dyDescent="0.25">
      <c r="A626" s="225"/>
      <c r="B626" s="38" t="s">
        <v>185</v>
      </c>
      <c r="C626" s="230"/>
      <c r="D626" s="211"/>
      <c r="E626" s="8"/>
      <c r="F626" s="8"/>
      <c r="G626" s="167">
        <f t="shared" si="27"/>
        <v>7087.88</v>
      </c>
      <c r="H626" s="168"/>
    </row>
    <row r="627" spans="1:8" x14ac:dyDescent="0.25">
      <c r="A627" s="225"/>
      <c r="B627" s="38" t="s">
        <v>186</v>
      </c>
      <c r="C627" s="230"/>
      <c r="D627" s="211"/>
      <c r="E627" s="8"/>
      <c r="F627" s="8"/>
      <c r="G627" s="167">
        <f t="shared" si="27"/>
        <v>599.63499999999999</v>
      </c>
      <c r="H627" s="168"/>
    </row>
    <row r="628" spans="1:8" x14ac:dyDescent="0.25">
      <c r="A628" s="225"/>
      <c r="B628" s="164" t="s">
        <v>237</v>
      </c>
      <c r="C628" s="230"/>
      <c r="D628" s="211"/>
      <c r="E628" s="8"/>
      <c r="F628" s="8"/>
      <c r="G628" s="167"/>
      <c r="H628" s="168"/>
    </row>
    <row r="629" spans="1:8" x14ac:dyDescent="0.25">
      <c r="A629" s="225"/>
      <c r="B629" s="81" t="s">
        <v>286</v>
      </c>
      <c r="C629" s="230"/>
      <c r="D629" s="211"/>
      <c r="E629" s="8"/>
      <c r="F629" s="8"/>
      <c r="G629" s="167">
        <f>G630+G631+G632</f>
        <v>17952.37</v>
      </c>
      <c r="H629" s="168"/>
    </row>
    <row r="630" spans="1:8" x14ac:dyDescent="0.25">
      <c r="A630" s="225"/>
      <c r="B630" s="38" t="s">
        <v>184</v>
      </c>
      <c r="C630" s="230"/>
      <c r="D630" s="211"/>
      <c r="E630" s="8"/>
      <c r="F630" s="8"/>
      <c r="G630" s="167">
        <v>2577.34</v>
      </c>
      <c r="H630" s="168"/>
    </row>
    <row r="631" spans="1:8" x14ac:dyDescent="0.25">
      <c r="A631" s="225"/>
      <c r="B631" s="38" t="s">
        <v>185</v>
      </c>
      <c r="C631" s="230"/>
      <c r="D631" s="211"/>
      <c r="E631" s="8"/>
      <c r="F631" s="8"/>
      <c r="G631" s="167">
        <v>14175.76</v>
      </c>
      <c r="H631" s="168"/>
    </row>
    <row r="632" spans="1:8" x14ac:dyDescent="0.25">
      <c r="A632" s="225"/>
      <c r="B632" s="38" t="s">
        <v>186</v>
      </c>
      <c r="C632" s="230"/>
      <c r="D632" s="211"/>
      <c r="E632" s="8"/>
      <c r="F632" s="8"/>
      <c r="G632" s="167">
        <v>1199.27</v>
      </c>
      <c r="H632" s="168"/>
    </row>
    <row r="633" spans="1:8" ht="45" x14ac:dyDescent="0.25">
      <c r="A633" s="225"/>
      <c r="B633" s="60" t="s">
        <v>37</v>
      </c>
      <c r="C633" s="230"/>
      <c r="D633" s="211"/>
      <c r="E633" s="226"/>
      <c r="F633" s="226"/>
      <c r="G633" s="226"/>
      <c r="H633" s="226"/>
    </row>
    <row r="634" spans="1:8" x14ac:dyDescent="0.25">
      <c r="A634" s="225"/>
      <c r="B634" s="164" t="s">
        <v>412</v>
      </c>
      <c r="C634" s="230"/>
      <c r="D634" s="211"/>
      <c r="E634" s="8"/>
      <c r="F634" s="8"/>
      <c r="G634" s="162"/>
      <c r="H634" s="168"/>
    </row>
    <row r="635" spans="1:8" ht="30" x14ac:dyDescent="0.25">
      <c r="A635" s="225"/>
      <c r="B635" s="81" t="s">
        <v>287</v>
      </c>
      <c r="C635" s="230"/>
      <c r="D635" s="211"/>
      <c r="E635" s="8"/>
      <c r="F635" s="8"/>
      <c r="G635" s="167">
        <f>G640/2</f>
        <v>3498.35275</v>
      </c>
      <c r="H635" s="168"/>
    </row>
    <row r="636" spans="1:8" x14ac:dyDescent="0.25">
      <c r="A636" s="225"/>
      <c r="B636" s="38" t="s">
        <v>184</v>
      </c>
      <c r="C636" s="230"/>
      <c r="D636" s="211"/>
      <c r="E636" s="8"/>
      <c r="F636" s="8"/>
      <c r="G636" s="167">
        <f t="shared" ref="G636:G638" si="28">G641/2</f>
        <v>882.65625</v>
      </c>
      <c r="H636" s="168"/>
    </row>
    <row r="637" spans="1:8" x14ac:dyDescent="0.25">
      <c r="A637" s="225"/>
      <c r="B637" s="38" t="s">
        <v>185</v>
      </c>
      <c r="C637" s="230"/>
      <c r="D637" s="211"/>
      <c r="E637" s="8"/>
      <c r="F637" s="8"/>
      <c r="G637" s="167">
        <f t="shared" si="28"/>
        <v>1975.9065000000001</v>
      </c>
      <c r="H637" s="168"/>
    </row>
    <row r="638" spans="1:8" x14ac:dyDescent="0.25">
      <c r="A638" s="225"/>
      <c r="B638" s="38" t="s">
        <v>186</v>
      </c>
      <c r="C638" s="230"/>
      <c r="D638" s="211"/>
      <c r="E638" s="8"/>
      <c r="F638" s="8"/>
      <c r="G638" s="167">
        <f t="shared" si="28"/>
        <v>639.79</v>
      </c>
      <c r="H638" s="168"/>
    </row>
    <row r="639" spans="1:8" x14ac:dyDescent="0.25">
      <c r="A639" s="225"/>
      <c r="B639" s="164" t="s">
        <v>237</v>
      </c>
      <c r="C639" s="230"/>
      <c r="D639" s="211"/>
      <c r="E639" s="8"/>
      <c r="F639" s="8"/>
      <c r="G639" s="162"/>
      <c r="H639" s="168"/>
    </row>
    <row r="640" spans="1:8" ht="30" x14ac:dyDescent="0.25">
      <c r="A640" s="225"/>
      <c r="B640" s="81" t="s">
        <v>287</v>
      </c>
      <c r="C640" s="230"/>
      <c r="D640" s="211"/>
      <c r="E640" s="8"/>
      <c r="F640" s="8"/>
      <c r="G640" s="167">
        <f>G641+G642+G643</f>
        <v>6996.7055</v>
      </c>
      <c r="H640" s="168"/>
    </row>
    <row r="641" spans="1:8" x14ac:dyDescent="0.25">
      <c r="A641" s="225"/>
      <c r="B641" s="38" t="s">
        <v>184</v>
      </c>
      <c r="C641" s="230"/>
      <c r="D641" s="211"/>
      <c r="E641" s="8"/>
      <c r="F641" s="8"/>
      <c r="G641" s="167">
        <v>1765.3125</v>
      </c>
      <c r="H641" s="168"/>
    </row>
    <row r="642" spans="1:8" x14ac:dyDescent="0.25">
      <c r="A642" s="225"/>
      <c r="B642" s="38" t="s">
        <v>185</v>
      </c>
      <c r="C642" s="230"/>
      <c r="D642" s="211"/>
      <c r="E642" s="8"/>
      <c r="F642" s="8"/>
      <c r="G642" s="167">
        <v>3951.8130000000001</v>
      </c>
      <c r="H642" s="168"/>
    </row>
    <row r="643" spans="1:8" x14ac:dyDescent="0.25">
      <c r="A643" s="225"/>
      <c r="B643" s="38" t="s">
        <v>186</v>
      </c>
      <c r="C643" s="230"/>
      <c r="D643" s="211"/>
      <c r="E643" s="8"/>
      <c r="F643" s="8"/>
      <c r="G643" s="167">
        <v>1279.58</v>
      </c>
      <c r="H643" s="168"/>
    </row>
    <row r="644" spans="1:8" x14ac:dyDescent="0.25">
      <c r="A644" s="225"/>
      <c r="B644" s="164" t="s">
        <v>412</v>
      </c>
      <c r="C644" s="230"/>
      <c r="D644" s="211"/>
      <c r="E644" s="8"/>
      <c r="F644" s="8"/>
      <c r="G644" s="167"/>
      <c r="H644" s="168"/>
    </row>
    <row r="645" spans="1:8" x14ac:dyDescent="0.25">
      <c r="A645" s="225"/>
      <c r="B645" s="81" t="s">
        <v>288</v>
      </c>
      <c r="C645" s="230"/>
      <c r="D645" s="211"/>
      <c r="E645" s="8"/>
      <c r="F645" s="8"/>
      <c r="G645" s="167">
        <f>G650/2</f>
        <v>1255.9024999999999</v>
      </c>
      <c r="H645" s="168"/>
    </row>
    <row r="646" spans="1:8" x14ac:dyDescent="0.25">
      <c r="A646" s="225"/>
      <c r="B646" s="38" t="s">
        <v>184</v>
      </c>
      <c r="C646" s="230"/>
      <c r="D646" s="211"/>
      <c r="E646" s="8"/>
      <c r="F646" s="8"/>
      <c r="G646" s="167">
        <f t="shared" ref="G646:G648" si="29">G651/2</f>
        <v>181.35624999999999</v>
      </c>
      <c r="H646" s="168"/>
    </row>
    <row r="647" spans="1:8" x14ac:dyDescent="0.25">
      <c r="A647" s="225"/>
      <c r="B647" s="38" t="s">
        <v>185</v>
      </c>
      <c r="C647" s="230"/>
      <c r="D647" s="211"/>
      <c r="E647" s="8"/>
      <c r="F647" s="8"/>
      <c r="G647" s="167">
        <f t="shared" si="29"/>
        <v>1041.57125</v>
      </c>
      <c r="H647" s="168"/>
    </row>
    <row r="648" spans="1:8" x14ac:dyDescent="0.25">
      <c r="A648" s="225"/>
      <c r="B648" s="38" t="s">
        <v>186</v>
      </c>
      <c r="C648" s="230"/>
      <c r="D648" s="211"/>
      <c r="E648" s="8"/>
      <c r="F648" s="8"/>
      <c r="G648" s="167">
        <f t="shared" si="29"/>
        <v>32.975000000000001</v>
      </c>
      <c r="H648" s="168"/>
    </row>
    <row r="649" spans="1:8" x14ac:dyDescent="0.25">
      <c r="A649" s="225"/>
      <c r="B649" s="164" t="s">
        <v>237</v>
      </c>
      <c r="C649" s="230"/>
      <c r="D649" s="211"/>
      <c r="E649" s="8"/>
      <c r="F649" s="8"/>
      <c r="G649" s="167"/>
      <c r="H649" s="168"/>
    </row>
    <row r="650" spans="1:8" x14ac:dyDescent="0.25">
      <c r="A650" s="225"/>
      <c r="B650" s="81" t="s">
        <v>288</v>
      </c>
      <c r="C650" s="230"/>
      <c r="D650" s="211"/>
      <c r="E650" s="8"/>
      <c r="F650" s="8"/>
      <c r="G650" s="167">
        <f>G651+G652+G653</f>
        <v>2511.8049999999998</v>
      </c>
      <c r="H650" s="168"/>
    </row>
    <row r="651" spans="1:8" x14ac:dyDescent="0.25">
      <c r="A651" s="225"/>
      <c r="B651" s="38" t="s">
        <v>184</v>
      </c>
      <c r="C651" s="230"/>
      <c r="D651" s="211"/>
      <c r="E651" s="8"/>
      <c r="F651" s="8"/>
      <c r="G651" s="167">
        <v>362.71249999999998</v>
      </c>
      <c r="H651" s="168"/>
    </row>
    <row r="652" spans="1:8" x14ac:dyDescent="0.25">
      <c r="A652" s="225"/>
      <c r="B652" s="38" t="s">
        <v>185</v>
      </c>
      <c r="C652" s="230"/>
      <c r="D652" s="211"/>
      <c r="E652" s="8"/>
      <c r="F652" s="8"/>
      <c r="G652" s="167">
        <v>2083.1424999999999</v>
      </c>
      <c r="H652" s="168"/>
    </row>
    <row r="653" spans="1:8" x14ac:dyDescent="0.25">
      <c r="A653" s="225"/>
      <c r="B653" s="38" t="s">
        <v>186</v>
      </c>
      <c r="C653" s="230"/>
      <c r="D653" s="211"/>
      <c r="E653" s="8"/>
      <c r="F653" s="8"/>
      <c r="G653" s="167">
        <v>65.95</v>
      </c>
      <c r="H653" s="168"/>
    </row>
    <row r="654" spans="1:8" x14ac:dyDescent="0.25">
      <c r="A654" s="225"/>
      <c r="B654" s="164" t="s">
        <v>412</v>
      </c>
      <c r="C654" s="230"/>
      <c r="D654" s="211"/>
      <c r="E654" s="8"/>
      <c r="F654" s="8"/>
      <c r="G654" s="167"/>
      <c r="H654" s="168"/>
    </row>
    <row r="655" spans="1:8" x14ac:dyDescent="0.25">
      <c r="A655" s="225"/>
      <c r="B655" s="81" t="s">
        <v>289</v>
      </c>
      <c r="C655" s="230"/>
      <c r="D655" s="211"/>
      <c r="E655" s="8"/>
      <c r="F655" s="8"/>
      <c r="G655" s="167">
        <f>G660/2</f>
        <v>1580.5150000000001</v>
      </c>
      <c r="H655" s="168"/>
    </row>
    <row r="656" spans="1:8" x14ac:dyDescent="0.25">
      <c r="A656" s="225"/>
      <c r="B656" s="38" t="s">
        <v>184</v>
      </c>
      <c r="C656" s="230"/>
      <c r="D656" s="211"/>
      <c r="E656" s="8"/>
      <c r="F656" s="8"/>
      <c r="G656" s="167">
        <f t="shared" ref="G656:G658" si="30">G661/2</f>
        <v>481.78500000000003</v>
      </c>
      <c r="H656" s="168"/>
    </row>
    <row r="657" spans="1:8" x14ac:dyDescent="0.25">
      <c r="A657" s="225"/>
      <c r="B657" s="38" t="s">
        <v>185</v>
      </c>
      <c r="C657" s="230"/>
      <c r="D657" s="211"/>
      <c r="E657" s="8"/>
      <c r="F657" s="8"/>
      <c r="G657" s="167">
        <f t="shared" si="30"/>
        <v>993.06</v>
      </c>
      <c r="H657" s="168"/>
    </row>
    <row r="658" spans="1:8" x14ac:dyDescent="0.25">
      <c r="A658" s="225"/>
      <c r="B658" s="38" t="s">
        <v>186</v>
      </c>
      <c r="C658" s="230"/>
      <c r="D658" s="211"/>
      <c r="E658" s="8"/>
      <c r="F658" s="8"/>
      <c r="G658" s="167">
        <f t="shared" si="30"/>
        <v>105.67</v>
      </c>
      <c r="H658" s="168"/>
    </row>
    <row r="659" spans="1:8" x14ac:dyDescent="0.25">
      <c r="A659" s="225"/>
      <c r="B659" s="164" t="s">
        <v>237</v>
      </c>
      <c r="C659" s="230"/>
      <c r="D659" s="211"/>
      <c r="E659" s="8"/>
      <c r="F659" s="8"/>
      <c r="G659" s="167"/>
      <c r="H659" s="168"/>
    </row>
    <row r="660" spans="1:8" x14ac:dyDescent="0.25">
      <c r="A660" s="225"/>
      <c r="B660" s="81" t="s">
        <v>289</v>
      </c>
      <c r="C660" s="230"/>
      <c r="D660" s="211"/>
      <c r="E660" s="8"/>
      <c r="F660" s="8"/>
      <c r="G660" s="167">
        <f>G661+G662+G663</f>
        <v>3161.03</v>
      </c>
      <c r="H660" s="168"/>
    </row>
    <row r="661" spans="1:8" x14ac:dyDescent="0.25">
      <c r="A661" s="225"/>
      <c r="B661" s="38" t="s">
        <v>184</v>
      </c>
      <c r="C661" s="230"/>
      <c r="D661" s="211"/>
      <c r="E661" s="8"/>
      <c r="F661" s="8"/>
      <c r="G661" s="167">
        <v>963.57</v>
      </c>
      <c r="H661" s="168"/>
    </row>
    <row r="662" spans="1:8" x14ac:dyDescent="0.25">
      <c r="A662" s="225"/>
      <c r="B662" s="38" t="s">
        <v>185</v>
      </c>
      <c r="C662" s="230"/>
      <c r="D662" s="211"/>
      <c r="E662" s="8"/>
      <c r="F662" s="8"/>
      <c r="G662" s="167">
        <v>1986.12</v>
      </c>
      <c r="H662" s="168"/>
    </row>
    <row r="663" spans="1:8" x14ac:dyDescent="0.25">
      <c r="A663" s="225"/>
      <c r="B663" s="38" t="s">
        <v>186</v>
      </c>
      <c r="C663" s="230"/>
      <c r="D663" s="211"/>
      <c r="E663" s="8"/>
      <c r="F663" s="8"/>
      <c r="G663" s="167">
        <v>211.34</v>
      </c>
      <c r="H663" s="168"/>
    </row>
    <row r="664" spans="1:8" x14ac:dyDescent="0.25">
      <c r="A664" s="225"/>
      <c r="B664" s="164" t="s">
        <v>412</v>
      </c>
      <c r="C664" s="230"/>
      <c r="D664" s="211"/>
      <c r="E664" s="8"/>
      <c r="F664" s="8"/>
      <c r="G664" s="167"/>
      <c r="H664" s="168"/>
    </row>
    <row r="665" spans="1:8" x14ac:dyDescent="0.25">
      <c r="A665" s="225"/>
      <c r="B665" s="81" t="s">
        <v>290</v>
      </c>
      <c r="C665" s="230"/>
      <c r="D665" s="211"/>
      <c r="E665" s="8"/>
      <c r="F665" s="8"/>
      <c r="G665" s="167">
        <f>G670/2</f>
        <v>1474.4349999999999</v>
      </c>
      <c r="H665" s="168"/>
    </row>
    <row r="666" spans="1:8" x14ac:dyDescent="0.25">
      <c r="A666" s="225"/>
      <c r="B666" s="38" t="s">
        <v>184</v>
      </c>
      <c r="C666" s="230"/>
      <c r="D666" s="211"/>
      <c r="E666" s="8"/>
      <c r="F666" s="8"/>
      <c r="G666" s="167">
        <f t="shared" ref="G666:G668" si="31">G671/2</f>
        <v>301.33999999999997</v>
      </c>
      <c r="H666" s="168"/>
    </row>
    <row r="667" spans="1:8" x14ac:dyDescent="0.25">
      <c r="A667" s="225"/>
      <c r="B667" s="38" t="s">
        <v>185</v>
      </c>
      <c r="C667" s="230"/>
      <c r="D667" s="211"/>
      <c r="E667" s="8"/>
      <c r="F667" s="8"/>
      <c r="G667" s="167">
        <f t="shared" si="31"/>
        <v>1107</v>
      </c>
      <c r="H667" s="168"/>
    </row>
    <row r="668" spans="1:8" x14ac:dyDescent="0.25">
      <c r="A668" s="225"/>
      <c r="B668" s="38" t="s">
        <v>186</v>
      </c>
      <c r="C668" s="230"/>
      <c r="D668" s="211"/>
      <c r="E668" s="8"/>
      <c r="F668" s="8"/>
      <c r="G668" s="167">
        <f t="shared" si="31"/>
        <v>66.094999999999999</v>
      </c>
      <c r="H668" s="168"/>
    </row>
    <row r="669" spans="1:8" x14ac:dyDescent="0.25">
      <c r="A669" s="225"/>
      <c r="B669" s="164" t="s">
        <v>237</v>
      </c>
      <c r="C669" s="230"/>
      <c r="D669" s="211"/>
      <c r="E669" s="8"/>
      <c r="F669" s="8"/>
      <c r="G669" s="167"/>
      <c r="H669" s="168"/>
    </row>
    <row r="670" spans="1:8" x14ac:dyDescent="0.25">
      <c r="A670" s="225"/>
      <c r="B670" s="81" t="s">
        <v>290</v>
      </c>
      <c r="C670" s="230"/>
      <c r="D670" s="211"/>
      <c r="E670" s="8"/>
      <c r="F670" s="8"/>
      <c r="G670" s="167">
        <f>G671+G672+G673</f>
        <v>2948.87</v>
      </c>
      <c r="H670" s="168"/>
    </row>
    <row r="671" spans="1:8" x14ac:dyDescent="0.25">
      <c r="A671" s="225"/>
      <c r="B671" s="38" t="s">
        <v>184</v>
      </c>
      <c r="C671" s="230"/>
      <c r="D671" s="211"/>
      <c r="E671" s="8"/>
      <c r="F671" s="8"/>
      <c r="G671" s="167">
        <v>602.67999999999995</v>
      </c>
      <c r="H671" s="168"/>
    </row>
    <row r="672" spans="1:8" x14ac:dyDescent="0.25">
      <c r="A672" s="225"/>
      <c r="B672" s="38" t="s">
        <v>185</v>
      </c>
      <c r="C672" s="230"/>
      <c r="D672" s="211"/>
      <c r="E672" s="8"/>
      <c r="F672" s="8"/>
      <c r="G672" s="167">
        <v>2214</v>
      </c>
      <c r="H672" s="168"/>
    </row>
    <row r="673" spans="1:8" x14ac:dyDescent="0.25">
      <c r="A673" s="225"/>
      <c r="B673" s="38" t="s">
        <v>186</v>
      </c>
      <c r="C673" s="230"/>
      <c r="D673" s="211"/>
      <c r="E673" s="8"/>
      <c r="F673" s="8"/>
      <c r="G673" s="167">
        <v>132.19</v>
      </c>
      <c r="H673" s="168"/>
    </row>
    <row r="674" spans="1:8" x14ac:dyDescent="0.25">
      <c r="A674" s="225"/>
      <c r="B674" s="164" t="s">
        <v>412</v>
      </c>
      <c r="C674" s="230"/>
      <c r="D674" s="211"/>
      <c r="E674" s="8"/>
      <c r="F674" s="8"/>
      <c r="G674" s="167"/>
      <c r="H674" s="168"/>
    </row>
    <row r="675" spans="1:8" x14ac:dyDescent="0.25">
      <c r="A675" s="225"/>
      <c r="B675" s="81" t="s">
        <v>291</v>
      </c>
      <c r="C675" s="230"/>
      <c r="D675" s="211"/>
      <c r="E675" s="8"/>
      <c r="F675" s="8"/>
      <c r="G675" s="167">
        <f>G680/2</f>
        <v>1079.96</v>
      </c>
      <c r="H675" s="168"/>
    </row>
    <row r="676" spans="1:8" x14ac:dyDescent="0.25">
      <c r="A676" s="225"/>
      <c r="B676" s="38" t="s">
        <v>184</v>
      </c>
      <c r="C676" s="230"/>
      <c r="D676" s="211"/>
      <c r="E676" s="8"/>
      <c r="F676" s="8"/>
      <c r="G676" s="167">
        <f t="shared" ref="G676:G678" si="32">G681/2</f>
        <v>208.9</v>
      </c>
      <c r="H676" s="168"/>
    </row>
    <row r="677" spans="1:8" x14ac:dyDescent="0.25">
      <c r="A677" s="225"/>
      <c r="B677" s="38" t="s">
        <v>185</v>
      </c>
      <c r="C677" s="230"/>
      <c r="D677" s="211"/>
      <c r="E677" s="8"/>
      <c r="F677" s="8"/>
      <c r="G677" s="167">
        <f t="shared" si="32"/>
        <v>829.09500000000003</v>
      </c>
      <c r="H677" s="168"/>
    </row>
    <row r="678" spans="1:8" x14ac:dyDescent="0.25">
      <c r="A678" s="225"/>
      <c r="B678" s="38" t="s">
        <v>186</v>
      </c>
      <c r="C678" s="230"/>
      <c r="D678" s="211"/>
      <c r="E678" s="8"/>
      <c r="F678" s="8"/>
      <c r="G678" s="167">
        <f t="shared" si="32"/>
        <v>41.965000000000003</v>
      </c>
      <c r="H678" s="168"/>
    </row>
    <row r="679" spans="1:8" x14ac:dyDescent="0.25">
      <c r="A679" s="225"/>
      <c r="B679" s="164" t="s">
        <v>237</v>
      </c>
      <c r="C679" s="230"/>
      <c r="D679" s="211"/>
      <c r="E679" s="8"/>
      <c r="F679" s="8"/>
      <c r="G679" s="167"/>
      <c r="H679" s="168"/>
    </row>
    <row r="680" spans="1:8" x14ac:dyDescent="0.25">
      <c r="A680" s="225"/>
      <c r="B680" s="81" t="s">
        <v>291</v>
      </c>
      <c r="C680" s="230"/>
      <c r="D680" s="211"/>
      <c r="E680" s="8"/>
      <c r="F680" s="8"/>
      <c r="G680" s="167">
        <f>G681+G682+G683</f>
        <v>2159.92</v>
      </c>
      <c r="H680" s="168"/>
    </row>
    <row r="681" spans="1:8" x14ac:dyDescent="0.25">
      <c r="A681" s="225"/>
      <c r="B681" s="38" t="s">
        <v>184</v>
      </c>
      <c r="C681" s="230"/>
      <c r="D681" s="211"/>
      <c r="E681" s="8"/>
      <c r="F681" s="8"/>
      <c r="G681" s="167">
        <v>417.8</v>
      </c>
      <c r="H681" s="168"/>
    </row>
    <row r="682" spans="1:8" x14ac:dyDescent="0.25">
      <c r="A682" s="225"/>
      <c r="B682" s="38" t="s">
        <v>185</v>
      </c>
      <c r="C682" s="230"/>
      <c r="D682" s="211"/>
      <c r="E682" s="8"/>
      <c r="F682" s="8"/>
      <c r="G682" s="167">
        <v>1658.19</v>
      </c>
      <c r="H682" s="168"/>
    </row>
    <row r="683" spans="1:8" x14ac:dyDescent="0.25">
      <c r="A683" s="225"/>
      <c r="B683" s="38" t="s">
        <v>186</v>
      </c>
      <c r="C683" s="230"/>
      <c r="D683" s="211"/>
      <c r="E683" s="8"/>
      <c r="F683" s="8"/>
      <c r="G683" s="167">
        <v>83.93</v>
      </c>
      <c r="H683" s="168"/>
    </row>
    <row r="684" spans="1:8" x14ac:dyDescent="0.25">
      <c r="A684" s="225"/>
      <c r="B684" s="164" t="s">
        <v>412</v>
      </c>
      <c r="C684" s="230"/>
      <c r="D684" s="211"/>
      <c r="E684" s="8"/>
      <c r="F684" s="8"/>
      <c r="G684" s="167"/>
      <c r="H684" s="168"/>
    </row>
    <row r="685" spans="1:8" x14ac:dyDescent="0.25">
      <c r="A685" s="225"/>
      <c r="B685" s="81" t="s">
        <v>292</v>
      </c>
      <c r="C685" s="230"/>
      <c r="D685" s="211"/>
      <c r="E685" s="8"/>
      <c r="F685" s="8"/>
      <c r="G685" s="167">
        <f>G690/2</f>
        <v>1033.905</v>
      </c>
      <c r="H685" s="168"/>
    </row>
    <row r="686" spans="1:8" x14ac:dyDescent="0.25">
      <c r="A686" s="225"/>
      <c r="B686" s="38" t="s">
        <v>184</v>
      </c>
      <c r="C686" s="230"/>
      <c r="D686" s="211"/>
      <c r="E686" s="8"/>
      <c r="F686" s="8"/>
      <c r="G686" s="167">
        <f t="shared" ref="G686:G688" si="33">G691/2</f>
        <v>129.755</v>
      </c>
      <c r="H686" s="168"/>
    </row>
    <row r="687" spans="1:8" x14ac:dyDescent="0.25">
      <c r="A687" s="225"/>
      <c r="B687" s="38" t="s">
        <v>185</v>
      </c>
      <c r="C687" s="230"/>
      <c r="D687" s="211"/>
      <c r="E687" s="8"/>
      <c r="F687" s="8"/>
      <c r="G687" s="167">
        <f t="shared" si="33"/>
        <v>885.04499999999996</v>
      </c>
      <c r="H687" s="168"/>
    </row>
    <row r="688" spans="1:8" x14ac:dyDescent="0.25">
      <c r="A688" s="225"/>
      <c r="B688" s="38" t="s">
        <v>186</v>
      </c>
      <c r="C688" s="230"/>
      <c r="D688" s="211"/>
      <c r="E688" s="8"/>
      <c r="F688" s="8"/>
      <c r="G688" s="167">
        <f t="shared" si="33"/>
        <v>19.105</v>
      </c>
      <c r="H688" s="168"/>
    </row>
    <row r="689" spans="1:8" x14ac:dyDescent="0.25">
      <c r="A689" s="225"/>
      <c r="B689" s="164" t="s">
        <v>237</v>
      </c>
      <c r="C689" s="230"/>
      <c r="D689" s="211"/>
      <c r="E689" s="8"/>
      <c r="F689" s="8"/>
      <c r="G689" s="167"/>
      <c r="H689" s="168"/>
    </row>
    <row r="690" spans="1:8" x14ac:dyDescent="0.25">
      <c r="A690" s="225"/>
      <c r="B690" s="81" t="s">
        <v>292</v>
      </c>
      <c r="C690" s="230"/>
      <c r="D690" s="211"/>
      <c r="E690" s="8"/>
      <c r="F690" s="8"/>
      <c r="G690" s="167">
        <f>G691+G692+G693</f>
        <v>2067.81</v>
      </c>
      <c r="H690" s="168"/>
    </row>
    <row r="691" spans="1:8" x14ac:dyDescent="0.25">
      <c r="A691" s="225"/>
      <c r="B691" s="38" t="s">
        <v>184</v>
      </c>
      <c r="C691" s="230"/>
      <c r="D691" s="211"/>
      <c r="E691" s="8"/>
      <c r="F691" s="8"/>
      <c r="G691" s="167">
        <v>259.51</v>
      </c>
      <c r="H691" s="168"/>
    </row>
    <row r="692" spans="1:8" x14ac:dyDescent="0.25">
      <c r="A692" s="225"/>
      <c r="B692" s="38" t="s">
        <v>185</v>
      </c>
      <c r="C692" s="230"/>
      <c r="D692" s="211"/>
      <c r="E692" s="8"/>
      <c r="F692" s="8"/>
      <c r="G692" s="167">
        <v>1770.09</v>
      </c>
      <c r="H692" s="168"/>
    </row>
    <row r="693" spans="1:8" x14ac:dyDescent="0.25">
      <c r="A693" s="225"/>
      <c r="B693" s="38" t="s">
        <v>186</v>
      </c>
      <c r="C693" s="230"/>
      <c r="D693" s="211"/>
      <c r="E693" s="8"/>
      <c r="F693" s="8"/>
      <c r="G693" s="167">
        <v>38.21</v>
      </c>
      <c r="H693" s="168"/>
    </row>
    <row r="694" spans="1:8" x14ac:dyDescent="0.25">
      <c r="A694" s="225"/>
      <c r="B694" s="164" t="s">
        <v>412</v>
      </c>
      <c r="C694" s="230"/>
      <c r="D694" s="211"/>
      <c r="E694" s="8"/>
      <c r="F694" s="8"/>
      <c r="G694" s="167"/>
      <c r="H694" s="168"/>
    </row>
    <row r="695" spans="1:8" x14ac:dyDescent="0.25">
      <c r="A695" s="225"/>
      <c r="B695" s="81" t="s">
        <v>293</v>
      </c>
      <c r="C695" s="230"/>
      <c r="D695" s="211"/>
      <c r="E695" s="8"/>
      <c r="F695" s="8"/>
      <c r="G695" s="167">
        <f>G700/2</f>
        <v>4400.8850000000002</v>
      </c>
      <c r="H695" s="168"/>
    </row>
    <row r="696" spans="1:8" x14ac:dyDescent="0.25">
      <c r="A696" s="225"/>
      <c r="B696" s="38" t="s">
        <v>184</v>
      </c>
      <c r="C696" s="230"/>
      <c r="D696" s="211"/>
      <c r="E696" s="8"/>
      <c r="F696" s="8"/>
      <c r="G696" s="167">
        <f t="shared" ref="G696:G698" si="34">G701/2</f>
        <v>396.19499999999999</v>
      </c>
      <c r="H696" s="168"/>
    </row>
    <row r="697" spans="1:8" x14ac:dyDescent="0.25">
      <c r="A697" s="225"/>
      <c r="B697" s="38" t="s">
        <v>185</v>
      </c>
      <c r="C697" s="230"/>
      <c r="D697" s="211"/>
      <c r="E697" s="8"/>
      <c r="F697" s="8"/>
      <c r="G697" s="167">
        <f t="shared" si="34"/>
        <v>3912.8</v>
      </c>
      <c r="H697" s="168"/>
    </row>
    <row r="698" spans="1:8" x14ac:dyDescent="0.25">
      <c r="A698" s="225"/>
      <c r="B698" s="38" t="s">
        <v>186</v>
      </c>
      <c r="C698" s="230"/>
      <c r="D698" s="211"/>
      <c r="E698" s="8"/>
      <c r="F698" s="8"/>
      <c r="G698" s="167">
        <f t="shared" si="34"/>
        <v>91.89</v>
      </c>
      <c r="H698" s="168"/>
    </row>
    <row r="699" spans="1:8" x14ac:dyDescent="0.25">
      <c r="A699" s="225"/>
      <c r="B699" s="164" t="s">
        <v>237</v>
      </c>
      <c r="C699" s="230"/>
      <c r="D699" s="211"/>
      <c r="E699" s="8"/>
      <c r="F699" s="8"/>
      <c r="G699" s="167"/>
      <c r="H699" s="168"/>
    </row>
    <row r="700" spans="1:8" x14ac:dyDescent="0.25">
      <c r="A700" s="225"/>
      <c r="B700" s="81" t="s">
        <v>293</v>
      </c>
      <c r="C700" s="230"/>
      <c r="D700" s="211"/>
      <c r="E700" s="8"/>
      <c r="F700" s="8"/>
      <c r="G700" s="167">
        <f>G701+G702+G703</f>
        <v>8801.77</v>
      </c>
      <c r="H700" s="168"/>
    </row>
    <row r="701" spans="1:8" x14ac:dyDescent="0.25">
      <c r="A701" s="225"/>
      <c r="B701" s="38" t="s">
        <v>184</v>
      </c>
      <c r="C701" s="230"/>
      <c r="D701" s="211"/>
      <c r="E701" s="8"/>
      <c r="F701" s="8"/>
      <c r="G701" s="167">
        <v>792.39</v>
      </c>
      <c r="H701" s="168"/>
    </row>
    <row r="702" spans="1:8" x14ac:dyDescent="0.25">
      <c r="A702" s="225"/>
      <c r="B702" s="38" t="s">
        <v>185</v>
      </c>
      <c r="C702" s="230"/>
      <c r="D702" s="211"/>
      <c r="E702" s="8"/>
      <c r="F702" s="8"/>
      <c r="G702" s="167">
        <v>7825.6</v>
      </c>
      <c r="H702" s="168"/>
    </row>
    <row r="703" spans="1:8" x14ac:dyDescent="0.25">
      <c r="A703" s="225"/>
      <c r="B703" s="38" t="s">
        <v>186</v>
      </c>
      <c r="C703" s="230"/>
      <c r="D703" s="211"/>
      <c r="E703" s="8"/>
      <c r="F703" s="8"/>
      <c r="G703" s="167">
        <v>183.78</v>
      </c>
      <c r="H703" s="168"/>
    </row>
    <row r="704" spans="1:8" x14ac:dyDescent="0.25">
      <c r="A704" s="225"/>
      <c r="B704" s="164" t="s">
        <v>412</v>
      </c>
      <c r="C704" s="230"/>
      <c r="D704" s="211"/>
      <c r="E704" s="8"/>
      <c r="F704" s="8"/>
      <c r="G704" s="167"/>
      <c r="H704" s="168"/>
    </row>
    <row r="705" spans="1:8" x14ac:dyDescent="0.25">
      <c r="A705" s="225"/>
      <c r="B705" s="81" t="s">
        <v>294</v>
      </c>
      <c r="C705" s="230"/>
      <c r="D705" s="211"/>
      <c r="E705" s="8"/>
      <c r="F705" s="8"/>
      <c r="G705" s="167">
        <f>G710/2</f>
        <v>1988</v>
      </c>
      <c r="H705" s="168"/>
    </row>
    <row r="706" spans="1:8" x14ac:dyDescent="0.25">
      <c r="A706" s="225"/>
      <c r="B706" s="39" t="s">
        <v>184</v>
      </c>
      <c r="C706" s="230"/>
      <c r="D706" s="211"/>
      <c r="E706" s="8"/>
      <c r="F706" s="8"/>
      <c r="G706" s="167">
        <f t="shared" ref="G706:G708" si="35">G711/2</f>
        <v>173.62</v>
      </c>
      <c r="H706" s="168"/>
    </row>
    <row r="707" spans="1:8" x14ac:dyDescent="0.25">
      <c r="A707" s="225"/>
      <c r="B707" s="39" t="s">
        <v>185</v>
      </c>
      <c r="C707" s="230"/>
      <c r="D707" s="211"/>
      <c r="E707" s="8"/>
      <c r="F707" s="8"/>
      <c r="G707" s="167">
        <f t="shared" si="35"/>
        <v>1775.78</v>
      </c>
      <c r="H707" s="168"/>
    </row>
    <row r="708" spans="1:8" x14ac:dyDescent="0.25">
      <c r="A708" s="225"/>
      <c r="B708" s="39" t="s">
        <v>186</v>
      </c>
      <c r="C708" s="230"/>
      <c r="D708" s="211"/>
      <c r="E708" s="8"/>
      <c r="F708" s="8"/>
      <c r="G708" s="167">
        <f t="shared" si="35"/>
        <v>38.6</v>
      </c>
      <c r="H708" s="168"/>
    </row>
    <row r="709" spans="1:8" x14ac:dyDescent="0.25">
      <c r="A709" s="225"/>
      <c r="B709" s="164" t="s">
        <v>237</v>
      </c>
      <c r="C709" s="230"/>
      <c r="D709" s="211"/>
      <c r="E709" s="8"/>
      <c r="F709" s="8"/>
      <c r="G709" s="167"/>
      <c r="H709" s="168"/>
    </row>
    <row r="710" spans="1:8" x14ac:dyDescent="0.25">
      <c r="A710" s="225"/>
      <c r="B710" s="81" t="s">
        <v>294</v>
      </c>
      <c r="C710" s="230"/>
      <c r="D710" s="211"/>
      <c r="E710" s="8"/>
      <c r="F710" s="8"/>
      <c r="G710" s="167">
        <f>G711+G712+G713</f>
        <v>3976</v>
      </c>
      <c r="H710" s="168"/>
    </row>
    <row r="711" spans="1:8" ht="15" customHeight="1" x14ac:dyDescent="0.25">
      <c r="A711" s="225"/>
      <c r="B711" s="39" t="s">
        <v>184</v>
      </c>
      <c r="C711" s="230"/>
      <c r="D711" s="211"/>
      <c r="E711" s="8"/>
      <c r="F711" s="8"/>
      <c r="G711" s="167">
        <v>347.24</v>
      </c>
      <c r="H711" s="168"/>
    </row>
    <row r="712" spans="1:8" x14ac:dyDescent="0.25">
      <c r="A712" s="225"/>
      <c r="B712" s="39" t="s">
        <v>185</v>
      </c>
      <c r="C712" s="230"/>
      <c r="D712" s="211"/>
      <c r="E712" s="8"/>
      <c r="F712" s="8"/>
      <c r="G712" s="167">
        <v>3551.56</v>
      </c>
      <c r="H712" s="168"/>
    </row>
    <row r="713" spans="1:8" x14ac:dyDescent="0.25">
      <c r="A713" s="225"/>
      <c r="B713" s="39" t="s">
        <v>186</v>
      </c>
      <c r="C713" s="230"/>
      <c r="D713" s="211"/>
      <c r="E713" s="8"/>
      <c r="F713" s="8"/>
      <c r="G713" s="167">
        <v>77.2</v>
      </c>
      <c r="H713" s="168"/>
    </row>
    <row r="714" spans="1:8" x14ac:dyDescent="0.25">
      <c r="A714" s="225"/>
      <c r="B714" s="164" t="s">
        <v>412</v>
      </c>
      <c r="C714" s="230"/>
      <c r="D714" s="211"/>
      <c r="E714" s="8"/>
      <c r="F714" s="8"/>
      <c r="G714" s="167"/>
      <c r="H714" s="168"/>
    </row>
    <row r="715" spans="1:8" x14ac:dyDescent="0.25">
      <c r="A715" s="225"/>
      <c r="B715" s="81" t="s">
        <v>295</v>
      </c>
      <c r="C715" s="230"/>
      <c r="D715" s="211"/>
      <c r="E715" s="8"/>
      <c r="F715" s="8"/>
      <c r="G715" s="167">
        <f>G720/2</f>
        <v>1485.4657999999999</v>
      </c>
      <c r="H715" s="168"/>
    </row>
    <row r="716" spans="1:8" x14ac:dyDescent="0.25">
      <c r="A716" s="225"/>
      <c r="B716" s="38" t="s">
        <v>184</v>
      </c>
      <c r="C716" s="230"/>
      <c r="D716" s="211"/>
      <c r="E716" s="8"/>
      <c r="F716" s="8"/>
      <c r="G716" s="167">
        <f t="shared" ref="G716:G718" si="36">G721/2</f>
        <v>110.19280000000001</v>
      </c>
      <c r="H716" s="168"/>
    </row>
    <row r="717" spans="1:8" x14ac:dyDescent="0.25">
      <c r="A717" s="225"/>
      <c r="B717" s="38" t="s">
        <v>185</v>
      </c>
      <c r="C717" s="230"/>
      <c r="D717" s="211"/>
      <c r="E717" s="8"/>
      <c r="F717" s="8"/>
      <c r="G717" s="167">
        <f t="shared" si="36"/>
        <v>1350.953</v>
      </c>
      <c r="H717" s="168"/>
    </row>
    <row r="718" spans="1:8" x14ac:dyDescent="0.25">
      <c r="A718" s="225"/>
      <c r="B718" s="38" t="s">
        <v>186</v>
      </c>
      <c r="C718" s="230"/>
      <c r="D718" s="211"/>
      <c r="E718" s="8"/>
      <c r="F718" s="8"/>
      <c r="G718" s="167">
        <f t="shared" si="36"/>
        <v>24.32</v>
      </c>
      <c r="H718" s="168"/>
    </row>
    <row r="719" spans="1:8" x14ac:dyDescent="0.25">
      <c r="A719" s="225"/>
      <c r="B719" s="164" t="s">
        <v>237</v>
      </c>
      <c r="C719" s="230"/>
      <c r="D719" s="211"/>
      <c r="E719" s="8"/>
      <c r="F719" s="8"/>
      <c r="G719" s="167"/>
      <c r="H719" s="168"/>
    </row>
    <row r="720" spans="1:8" x14ac:dyDescent="0.25">
      <c r="A720" s="225"/>
      <c r="B720" s="81" t="s">
        <v>295</v>
      </c>
      <c r="C720" s="230"/>
      <c r="D720" s="211"/>
      <c r="E720" s="8"/>
      <c r="F720" s="8"/>
      <c r="G720" s="167">
        <f>G721+G722+G723</f>
        <v>2970.9315999999999</v>
      </c>
      <c r="H720" s="168"/>
    </row>
    <row r="721" spans="1:8" x14ac:dyDescent="0.25">
      <c r="A721" s="225"/>
      <c r="B721" s="38" t="s">
        <v>184</v>
      </c>
      <c r="C721" s="230"/>
      <c r="D721" s="211"/>
      <c r="E721" s="8"/>
      <c r="F721" s="8"/>
      <c r="G721" s="167">
        <v>220.38560000000001</v>
      </c>
      <c r="H721" s="168"/>
    </row>
    <row r="722" spans="1:8" x14ac:dyDescent="0.25">
      <c r="A722" s="225"/>
      <c r="B722" s="38" t="s">
        <v>185</v>
      </c>
      <c r="C722" s="230"/>
      <c r="D722" s="211"/>
      <c r="E722" s="8"/>
      <c r="F722" s="8"/>
      <c r="G722" s="167">
        <v>2701.9059999999999</v>
      </c>
      <c r="H722" s="168"/>
    </row>
    <row r="723" spans="1:8" x14ac:dyDescent="0.25">
      <c r="A723" s="225"/>
      <c r="B723" s="38" t="s">
        <v>186</v>
      </c>
      <c r="C723" s="230"/>
      <c r="D723" s="211"/>
      <c r="E723" s="8"/>
      <c r="F723" s="8"/>
      <c r="G723" s="167">
        <v>48.64</v>
      </c>
      <c r="H723" s="168"/>
    </row>
    <row r="724" spans="1:8" x14ac:dyDescent="0.25">
      <c r="A724" s="225"/>
      <c r="B724" s="164" t="s">
        <v>412</v>
      </c>
      <c r="C724" s="230"/>
      <c r="D724" s="211"/>
      <c r="E724" s="8"/>
      <c r="F724" s="8"/>
      <c r="G724" s="167"/>
      <c r="H724" s="168"/>
    </row>
    <row r="725" spans="1:8" x14ac:dyDescent="0.25">
      <c r="A725" s="225"/>
      <c r="B725" s="81" t="s">
        <v>296</v>
      </c>
      <c r="C725" s="230"/>
      <c r="D725" s="211"/>
      <c r="E725" s="8"/>
      <c r="F725" s="8"/>
      <c r="G725" s="167">
        <f>G730/2</f>
        <v>1050.8049999999998</v>
      </c>
      <c r="H725" s="168"/>
    </row>
    <row r="726" spans="1:8" x14ac:dyDescent="0.25">
      <c r="A726" s="225"/>
      <c r="B726" s="38" t="s">
        <v>184</v>
      </c>
      <c r="C726" s="230"/>
      <c r="D726" s="211"/>
      <c r="E726" s="8"/>
      <c r="F726" s="8"/>
      <c r="G726" s="167">
        <f t="shared" ref="G726:G728" si="37">G731/2</f>
        <v>46.365000000000002</v>
      </c>
      <c r="H726" s="168"/>
    </row>
    <row r="727" spans="1:8" x14ac:dyDescent="0.25">
      <c r="A727" s="225"/>
      <c r="B727" s="38" t="s">
        <v>185</v>
      </c>
      <c r="C727" s="230"/>
      <c r="D727" s="211"/>
      <c r="E727" s="8"/>
      <c r="F727" s="8"/>
      <c r="G727" s="167">
        <f t="shared" si="37"/>
        <v>993.54499999999996</v>
      </c>
      <c r="H727" s="168"/>
    </row>
    <row r="728" spans="1:8" x14ac:dyDescent="0.25">
      <c r="A728" s="225"/>
      <c r="B728" s="38" t="s">
        <v>186</v>
      </c>
      <c r="C728" s="230"/>
      <c r="D728" s="211"/>
      <c r="E728" s="8"/>
      <c r="F728" s="8"/>
      <c r="G728" s="167">
        <f t="shared" si="37"/>
        <v>10.895</v>
      </c>
      <c r="H728" s="168"/>
    </row>
    <row r="729" spans="1:8" x14ac:dyDescent="0.25">
      <c r="A729" s="225"/>
      <c r="B729" s="164" t="s">
        <v>237</v>
      </c>
      <c r="C729" s="230"/>
      <c r="D729" s="211"/>
      <c r="E729" s="8"/>
      <c r="F729" s="8"/>
      <c r="G729" s="167"/>
      <c r="H729" s="168"/>
    </row>
    <row r="730" spans="1:8" x14ac:dyDescent="0.25">
      <c r="A730" s="225"/>
      <c r="B730" s="81" t="s">
        <v>296</v>
      </c>
      <c r="C730" s="230"/>
      <c r="D730" s="211"/>
      <c r="E730" s="8"/>
      <c r="F730" s="8"/>
      <c r="G730" s="167">
        <f>G731+G732+G733</f>
        <v>2101.6099999999997</v>
      </c>
      <c r="H730" s="168"/>
    </row>
    <row r="731" spans="1:8" x14ac:dyDescent="0.25">
      <c r="A731" s="225"/>
      <c r="B731" s="38" t="s">
        <v>184</v>
      </c>
      <c r="C731" s="230"/>
      <c r="D731" s="211"/>
      <c r="E731" s="8"/>
      <c r="F731" s="8"/>
      <c r="G731" s="167">
        <v>92.73</v>
      </c>
      <c r="H731" s="168"/>
    </row>
    <row r="732" spans="1:8" x14ac:dyDescent="0.25">
      <c r="A732" s="225"/>
      <c r="B732" s="38" t="s">
        <v>185</v>
      </c>
      <c r="C732" s="230"/>
      <c r="D732" s="211"/>
      <c r="E732" s="8"/>
      <c r="F732" s="8"/>
      <c r="G732" s="167">
        <v>1987.09</v>
      </c>
      <c r="H732" s="168"/>
    </row>
    <row r="733" spans="1:8" x14ac:dyDescent="0.25">
      <c r="A733" s="225"/>
      <c r="B733" s="38" t="s">
        <v>186</v>
      </c>
      <c r="C733" s="230"/>
      <c r="D733" s="211"/>
      <c r="E733" s="8"/>
      <c r="F733" s="8"/>
      <c r="G733" s="167">
        <v>21.79</v>
      </c>
      <c r="H733" s="168"/>
    </row>
    <row r="734" spans="1:8" x14ac:dyDescent="0.25">
      <c r="A734" s="225"/>
      <c r="B734" s="164" t="s">
        <v>412</v>
      </c>
      <c r="C734" s="230"/>
      <c r="D734" s="211"/>
      <c r="E734" s="8"/>
      <c r="F734" s="8"/>
      <c r="G734" s="167"/>
      <c r="H734" s="168"/>
    </row>
    <row r="735" spans="1:8" x14ac:dyDescent="0.25">
      <c r="A735" s="225"/>
      <c r="B735" s="81" t="s">
        <v>297</v>
      </c>
      <c r="C735" s="230"/>
      <c r="D735" s="211"/>
      <c r="E735" s="8"/>
      <c r="F735" s="8"/>
      <c r="G735" s="167">
        <f>G740/2</f>
        <v>3500.2575000000002</v>
      </c>
      <c r="H735" s="168"/>
    </row>
    <row r="736" spans="1:8" x14ac:dyDescent="0.25">
      <c r="A736" s="225"/>
      <c r="B736" s="38" t="s">
        <v>184</v>
      </c>
      <c r="C736" s="230"/>
      <c r="D736" s="211"/>
      <c r="E736" s="8"/>
      <c r="F736" s="8"/>
      <c r="G736" s="167">
        <f t="shared" ref="G736:G738" si="38">G741/2</f>
        <v>650.01700000000005</v>
      </c>
      <c r="H736" s="168"/>
    </row>
    <row r="737" spans="1:8" x14ac:dyDescent="0.25">
      <c r="A737" s="225"/>
      <c r="B737" s="38" t="s">
        <v>185</v>
      </c>
      <c r="C737" s="230"/>
      <c r="D737" s="211"/>
      <c r="E737" s="8"/>
      <c r="F737" s="8"/>
      <c r="G737" s="167">
        <f t="shared" si="38"/>
        <v>2636.3955000000001</v>
      </c>
      <c r="H737" s="168"/>
    </row>
    <row r="738" spans="1:8" x14ac:dyDescent="0.25">
      <c r="A738" s="225"/>
      <c r="B738" s="38" t="s">
        <v>186</v>
      </c>
      <c r="C738" s="230"/>
      <c r="D738" s="211"/>
      <c r="E738" s="8"/>
      <c r="F738" s="8"/>
      <c r="G738" s="167">
        <f t="shared" si="38"/>
        <v>213.845</v>
      </c>
      <c r="H738" s="168"/>
    </row>
    <row r="739" spans="1:8" x14ac:dyDescent="0.25">
      <c r="A739" s="225"/>
      <c r="B739" s="164" t="s">
        <v>237</v>
      </c>
      <c r="C739" s="230"/>
      <c r="D739" s="211"/>
      <c r="E739" s="8"/>
      <c r="F739" s="8"/>
      <c r="G739" s="167"/>
      <c r="H739" s="168"/>
    </row>
    <row r="740" spans="1:8" x14ac:dyDescent="0.25">
      <c r="A740" s="225"/>
      <c r="B740" s="81" t="s">
        <v>297</v>
      </c>
      <c r="C740" s="230"/>
      <c r="D740" s="211"/>
      <c r="E740" s="8"/>
      <c r="F740" s="8"/>
      <c r="G740" s="167">
        <f>G741+G742+G743</f>
        <v>7000.5150000000003</v>
      </c>
      <c r="H740" s="168"/>
    </row>
    <row r="741" spans="1:8" x14ac:dyDescent="0.25">
      <c r="A741" s="225"/>
      <c r="B741" s="38" t="s">
        <v>184</v>
      </c>
      <c r="C741" s="230"/>
      <c r="D741" s="211"/>
      <c r="E741" s="8"/>
      <c r="F741" s="8"/>
      <c r="G741" s="167">
        <v>1300.0340000000001</v>
      </c>
      <c r="H741" s="168"/>
    </row>
    <row r="742" spans="1:8" x14ac:dyDescent="0.25">
      <c r="A742" s="225"/>
      <c r="B742" s="38" t="s">
        <v>185</v>
      </c>
      <c r="C742" s="230"/>
      <c r="D742" s="211"/>
      <c r="E742" s="8"/>
      <c r="F742" s="8"/>
      <c r="G742" s="167">
        <v>5272.7910000000002</v>
      </c>
      <c r="H742" s="168"/>
    </row>
    <row r="743" spans="1:8" x14ac:dyDescent="0.25">
      <c r="A743" s="225"/>
      <c r="B743" s="38" t="s">
        <v>186</v>
      </c>
      <c r="C743" s="230"/>
      <c r="D743" s="211"/>
      <c r="E743" s="8"/>
      <c r="F743" s="8"/>
      <c r="G743" s="167">
        <v>427.69</v>
      </c>
      <c r="H743" s="168"/>
    </row>
    <row r="744" spans="1:8" ht="66" customHeight="1" x14ac:dyDescent="0.25">
      <c r="A744" s="225"/>
      <c r="B744" s="218" t="s">
        <v>211</v>
      </c>
      <c r="C744" s="218"/>
      <c r="D744" s="218"/>
      <c r="E744" s="218"/>
      <c r="F744" s="218"/>
      <c r="G744" s="218"/>
      <c r="H744" s="218"/>
    </row>
    <row r="745" spans="1:8" ht="15.6" hidden="1" customHeight="1" x14ac:dyDescent="0.25">
      <c r="A745" s="54"/>
      <c r="B745" s="165"/>
      <c r="C745" s="165"/>
      <c r="D745" s="165"/>
      <c r="E745" s="165"/>
      <c r="F745" s="165"/>
      <c r="G745" s="166"/>
      <c r="H745" s="165"/>
    </row>
    <row r="746" spans="1:8" ht="15.6" hidden="1" customHeight="1" x14ac:dyDescent="0.25">
      <c r="A746" s="54"/>
      <c r="B746" s="165"/>
      <c r="C746" s="165"/>
      <c r="D746" s="165"/>
      <c r="E746" s="165"/>
      <c r="F746" s="165"/>
      <c r="G746" s="166"/>
      <c r="H746" s="165"/>
    </row>
    <row r="747" spans="1:8" ht="15.6" hidden="1" customHeight="1" x14ac:dyDescent="0.25">
      <c r="A747" s="54"/>
      <c r="B747" s="165"/>
      <c r="C747" s="165"/>
      <c r="D747" s="165"/>
      <c r="E747" s="165"/>
      <c r="F747" s="165"/>
      <c r="G747" s="166"/>
      <c r="H747" s="165"/>
    </row>
    <row r="748" spans="1:8" ht="30.75" hidden="1" customHeight="1" x14ac:dyDescent="0.25">
      <c r="A748" s="54"/>
      <c r="B748" s="165"/>
      <c r="C748" s="165"/>
      <c r="D748" s="165"/>
      <c r="E748" s="165"/>
      <c r="F748" s="165"/>
      <c r="G748" s="166"/>
      <c r="H748" s="165"/>
    </row>
    <row r="749" spans="1:8" ht="15.6" hidden="1" customHeight="1" x14ac:dyDescent="0.25">
      <c r="A749" s="54"/>
      <c r="B749" s="165"/>
      <c r="C749" s="165"/>
      <c r="D749" s="165"/>
      <c r="E749" s="165"/>
      <c r="F749" s="165"/>
      <c r="G749" s="166"/>
      <c r="H749" s="165"/>
    </row>
    <row r="750" spans="1:8" ht="15.6" hidden="1" customHeight="1" x14ac:dyDescent="0.25">
      <c r="A750" s="54"/>
      <c r="B750" s="165"/>
      <c r="C750" s="165"/>
      <c r="D750" s="165"/>
      <c r="E750" s="165"/>
      <c r="F750" s="165"/>
      <c r="G750" s="166"/>
      <c r="H750" s="165"/>
    </row>
    <row r="751" spans="1:8" ht="16.5" customHeight="1" x14ac:dyDescent="0.25">
      <c r="A751" s="225" t="s">
        <v>416</v>
      </c>
      <c r="B751" s="219" t="s">
        <v>417</v>
      </c>
      <c r="C751" s="219"/>
      <c r="D751" s="219"/>
      <c r="E751" s="219"/>
      <c r="F751" s="219"/>
      <c r="G751" s="219"/>
      <c r="H751" s="219"/>
    </row>
    <row r="752" spans="1:8" ht="136.5" x14ac:dyDescent="0.25">
      <c r="A752" s="225"/>
      <c r="B752" s="60" t="s">
        <v>273</v>
      </c>
      <c r="C752" s="227" t="s">
        <v>408</v>
      </c>
      <c r="D752" s="225" t="s">
        <v>21</v>
      </c>
      <c r="E752" s="225"/>
      <c r="F752" s="225"/>
      <c r="G752" s="225"/>
      <c r="H752" s="69"/>
    </row>
    <row r="753" spans="1:8" x14ac:dyDescent="0.25">
      <c r="A753" s="225"/>
      <c r="B753" s="70" t="s">
        <v>180</v>
      </c>
      <c r="C753" s="228"/>
      <c r="D753" s="225"/>
      <c r="E753" s="120"/>
      <c r="F753" s="120"/>
      <c r="G753" s="162">
        <f>G758+G768+G778</f>
        <v>939.25</v>
      </c>
      <c r="H753" s="69"/>
    </row>
    <row r="754" spans="1:8" x14ac:dyDescent="0.25">
      <c r="A754" s="225"/>
      <c r="B754" s="70" t="s">
        <v>181</v>
      </c>
      <c r="C754" s="228"/>
      <c r="D754" s="225"/>
      <c r="E754" s="120"/>
      <c r="F754" s="120"/>
      <c r="G754" s="162">
        <f>G759+G769+G779</f>
        <v>661.06000000000006</v>
      </c>
      <c r="H754" s="69"/>
    </row>
    <row r="755" spans="1:8" x14ac:dyDescent="0.25">
      <c r="A755" s="225"/>
      <c r="B755" s="70" t="s">
        <v>182</v>
      </c>
      <c r="C755" s="228"/>
      <c r="D755" s="225"/>
      <c r="E755" s="120"/>
      <c r="F755" s="120"/>
      <c r="G755" s="162">
        <f>G760+G770+G780</f>
        <v>258.31</v>
      </c>
      <c r="H755" s="69"/>
    </row>
    <row r="756" spans="1:8" x14ac:dyDescent="0.25">
      <c r="A756" s="225"/>
      <c r="B756" s="70" t="s">
        <v>183</v>
      </c>
      <c r="C756" s="228"/>
      <c r="D756" s="225"/>
      <c r="E756" s="120"/>
      <c r="F756" s="120"/>
      <c r="G756" s="162">
        <f>G761+G771+G781</f>
        <v>109.25</v>
      </c>
      <c r="H756" s="69"/>
    </row>
    <row r="757" spans="1:8" ht="30" x14ac:dyDescent="0.25">
      <c r="A757" s="225"/>
      <c r="B757" s="54" t="s">
        <v>17</v>
      </c>
      <c r="C757" s="228"/>
      <c r="D757" s="225"/>
      <c r="E757" s="120"/>
      <c r="F757" s="120"/>
      <c r="G757" s="162"/>
      <c r="H757" s="69"/>
    </row>
    <row r="758" spans="1:8" x14ac:dyDescent="0.25">
      <c r="A758" s="225"/>
      <c r="B758" s="70" t="s">
        <v>180</v>
      </c>
      <c r="C758" s="228"/>
      <c r="D758" s="225"/>
      <c r="E758" s="120"/>
      <c r="F758" s="120"/>
      <c r="G758" s="162">
        <v>388.68</v>
      </c>
      <c r="H758" s="69"/>
    </row>
    <row r="759" spans="1:8" x14ac:dyDescent="0.25">
      <c r="A759" s="225"/>
      <c r="B759" s="70" t="s">
        <v>181</v>
      </c>
      <c r="C759" s="228"/>
      <c r="D759" s="225"/>
      <c r="E759" s="120"/>
      <c r="F759" s="120"/>
      <c r="G759" s="162">
        <v>302.29000000000002</v>
      </c>
      <c r="H759" s="69"/>
    </row>
    <row r="760" spans="1:8" x14ac:dyDescent="0.25">
      <c r="A760" s="225"/>
      <c r="B760" s="70" t="s">
        <v>182</v>
      </c>
      <c r="C760" s="228"/>
      <c r="D760" s="225"/>
      <c r="E760" s="120"/>
      <c r="F760" s="120"/>
      <c r="G760" s="162">
        <v>115.56</v>
      </c>
      <c r="H760" s="69"/>
    </row>
    <row r="761" spans="1:8" x14ac:dyDescent="0.25">
      <c r="A761" s="225"/>
      <c r="B761" s="70" t="s">
        <v>183</v>
      </c>
      <c r="C761" s="228"/>
      <c r="D761" s="225"/>
      <c r="E761" s="120"/>
      <c r="F761" s="120"/>
      <c r="G761" s="162">
        <v>45.46</v>
      </c>
      <c r="H761" s="69"/>
    </row>
    <row r="762" spans="1:8" ht="30" x14ac:dyDescent="0.25">
      <c r="A762" s="225"/>
      <c r="B762" s="54" t="s">
        <v>26</v>
      </c>
      <c r="C762" s="228"/>
      <c r="D762" s="225"/>
      <c r="E762" s="120"/>
      <c r="F762" s="120"/>
      <c r="G762" s="162"/>
      <c r="H762" s="69"/>
    </row>
    <row r="763" spans="1:8" x14ac:dyDescent="0.25">
      <c r="A763" s="225"/>
      <c r="B763" s="70" t="s">
        <v>180</v>
      </c>
      <c r="C763" s="228"/>
      <c r="D763" s="225"/>
      <c r="E763" s="120"/>
      <c r="F763" s="120"/>
      <c r="G763" s="162"/>
      <c r="H763" s="69"/>
    </row>
    <row r="764" spans="1:8" x14ac:dyDescent="0.25">
      <c r="A764" s="225"/>
      <c r="B764" s="70" t="s">
        <v>181</v>
      </c>
      <c r="C764" s="228"/>
      <c r="D764" s="225"/>
      <c r="E764" s="120"/>
      <c r="F764" s="120"/>
      <c r="G764" s="162"/>
      <c r="H764" s="69"/>
    </row>
    <row r="765" spans="1:8" x14ac:dyDescent="0.25">
      <c r="A765" s="225"/>
      <c r="B765" s="70" t="s">
        <v>182</v>
      </c>
      <c r="C765" s="228"/>
      <c r="D765" s="225"/>
      <c r="E765" s="120"/>
      <c r="F765" s="120"/>
      <c r="G765" s="162"/>
      <c r="H765" s="69"/>
    </row>
    <row r="766" spans="1:8" x14ac:dyDescent="0.25">
      <c r="A766" s="225"/>
      <c r="B766" s="70" t="s">
        <v>183</v>
      </c>
      <c r="C766" s="228"/>
      <c r="D766" s="225"/>
      <c r="E766" s="120"/>
      <c r="F766" s="120"/>
      <c r="G766" s="162"/>
      <c r="H766" s="69"/>
    </row>
    <row r="767" spans="1:8" x14ac:dyDescent="0.25">
      <c r="A767" s="225"/>
      <c r="B767" s="54" t="s">
        <v>28</v>
      </c>
      <c r="C767" s="228"/>
      <c r="D767" s="225"/>
      <c r="E767" s="120"/>
      <c r="F767" s="120"/>
      <c r="G767" s="162"/>
      <c r="H767" s="69"/>
    </row>
    <row r="768" spans="1:8" x14ac:dyDescent="0.25">
      <c r="A768" s="225"/>
      <c r="B768" s="70" t="s">
        <v>180</v>
      </c>
      <c r="C768" s="228"/>
      <c r="D768" s="225"/>
      <c r="E768" s="120"/>
      <c r="F768" s="120"/>
      <c r="G768" s="162">
        <v>197.46</v>
      </c>
      <c r="H768" s="69"/>
    </row>
    <row r="769" spans="1:8" x14ac:dyDescent="0.25">
      <c r="A769" s="225"/>
      <c r="B769" s="70" t="s">
        <v>181</v>
      </c>
      <c r="C769" s="228"/>
      <c r="D769" s="225"/>
      <c r="E769" s="120"/>
      <c r="F769" s="120"/>
      <c r="G769" s="162">
        <v>126.65</v>
      </c>
      <c r="H769" s="69"/>
    </row>
    <row r="770" spans="1:8" x14ac:dyDescent="0.25">
      <c r="A770" s="225"/>
      <c r="B770" s="70" t="s">
        <v>182</v>
      </c>
      <c r="C770" s="228"/>
      <c r="D770" s="225"/>
      <c r="E770" s="120"/>
      <c r="F770" s="120"/>
      <c r="G770" s="162">
        <v>54.04</v>
      </c>
      <c r="H770" s="69"/>
    </row>
    <row r="771" spans="1:8" x14ac:dyDescent="0.25">
      <c r="A771" s="225"/>
      <c r="B771" s="70" t="s">
        <v>183</v>
      </c>
      <c r="C771" s="228"/>
      <c r="D771" s="225"/>
      <c r="E771" s="120"/>
      <c r="F771" s="120"/>
      <c r="G771" s="162">
        <v>18.23</v>
      </c>
      <c r="H771" s="69"/>
    </row>
    <row r="772" spans="1:8" ht="30" x14ac:dyDescent="0.25">
      <c r="A772" s="225"/>
      <c r="B772" s="54" t="s">
        <v>94</v>
      </c>
      <c r="C772" s="228"/>
      <c r="D772" s="225"/>
      <c r="E772" s="120"/>
      <c r="F772" s="120"/>
      <c r="G772" s="162"/>
      <c r="H772" s="69"/>
    </row>
    <row r="773" spans="1:8" x14ac:dyDescent="0.25">
      <c r="A773" s="225"/>
      <c r="B773" s="70" t="s">
        <v>180</v>
      </c>
      <c r="C773" s="228"/>
      <c r="D773" s="225"/>
      <c r="E773" s="120"/>
      <c r="F773" s="120"/>
      <c r="G773" s="162"/>
      <c r="H773" s="69"/>
    </row>
    <row r="774" spans="1:8" x14ac:dyDescent="0.25">
      <c r="A774" s="225"/>
      <c r="B774" s="70" t="s">
        <v>181</v>
      </c>
      <c r="C774" s="228"/>
      <c r="D774" s="225"/>
      <c r="E774" s="120"/>
      <c r="F774" s="120"/>
      <c r="G774" s="162"/>
      <c r="H774" s="69"/>
    </row>
    <row r="775" spans="1:8" x14ac:dyDescent="0.25">
      <c r="A775" s="225"/>
      <c r="B775" s="70" t="s">
        <v>182</v>
      </c>
      <c r="C775" s="228"/>
      <c r="D775" s="225"/>
      <c r="E775" s="120"/>
      <c r="F775" s="120"/>
      <c r="G775" s="162"/>
      <c r="H775" s="69"/>
    </row>
    <row r="776" spans="1:8" x14ac:dyDescent="0.25">
      <c r="A776" s="225"/>
      <c r="B776" s="70" t="s">
        <v>183</v>
      </c>
      <c r="C776" s="228"/>
      <c r="D776" s="225"/>
      <c r="E776" s="120"/>
      <c r="F776" s="120"/>
      <c r="G776" s="162"/>
      <c r="H776" s="69"/>
    </row>
    <row r="777" spans="1:8" ht="30" x14ac:dyDescent="0.25">
      <c r="A777" s="225"/>
      <c r="B777" s="54" t="s">
        <v>30</v>
      </c>
      <c r="C777" s="228"/>
      <c r="D777" s="225"/>
      <c r="E777" s="120"/>
      <c r="F777" s="120"/>
      <c r="G777" s="162"/>
      <c r="H777" s="69"/>
    </row>
    <row r="778" spans="1:8" x14ac:dyDescent="0.25">
      <c r="A778" s="225"/>
      <c r="B778" s="70" t="s">
        <v>180</v>
      </c>
      <c r="C778" s="228"/>
      <c r="D778" s="225"/>
      <c r="E778" s="120"/>
      <c r="F778" s="120"/>
      <c r="G778" s="162">
        <v>353.11</v>
      </c>
      <c r="H778" s="69"/>
    </row>
    <row r="779" spans="1:8" x14ac:dyDescent="0.25">
      <c r="A779" s="225"/>
      <c r="B779" s="70" t="s">
        <v>181</v>
      </c>
      <c r="C779" s="228"/>
      <c r="D779" s="225"/>
      <c r="E779" s="120"/>
      <c r="F779" s="120"/>
      <c r="G779" s="162">
        <v>232.12</v>
      </c>
      <c r="H779" s="69"/>
    </row>
    <row r="780" spans="1:8" x14ac:dyDescent="0.25">
      <c r="A780" s="225"/>
      <c r="B780" s="70" t="s">
        <v>182</v>
      </c>
      <c r="C780" s="228"/>
      <c r="D780" s="225"/>
      <c r="E780" s="120"/>
      <c r="F780" s="120"/>
      <c r="G780" s="162">
        <v>88.71</v>
      </c>
      <c r="H780" s="69"/>
    </row>
    <row r="781" spans="1:8" x14ac:dyDescent="0.25">
      <c r="A781" s="225"/>
      <c r="B781" s="70" t="s">
        <v>183</v>
      </c>
      <c r="C781" s="228"/>
      <c r="D781" s="225"/>
      <c r="E781" s="120"/>
      <c r="F781" s="120"/>
      <c r="G781" s="162">
        <v>45.56</v>
      </c>
      <c r="H781" s="69"/>
    </row>
    <row r="782" spans="1:8" ht="46.5" x14ac:dyDescent="0.25">
      <c r="A782" s="225"/>
      <c r="B782" s="60" t="s">
        <v>274</v>
      </c>
      <c r="C782" s="228"/>
      <c r="D782" s="225" t="s">
        <v>48</v>
      </c>
      <c r="E782" s="226"/>
      <c r="F782" s="226"/>
      <c r="G782" s="226"/>
      <c r="H782" s="69"/>
    </row>
    <row r="783" spans="1:8" x14ac:dyDescent="0.25">
      <c r="A783" s="225"/>
      <c r="B783" s="60" t="s">
        <v>44</v>
      </c>
      <c r="C783" s="228"/>
      <c r="D783" s="225"/>
      <c r="E783" s="120"/>
      <c r="F783" s="120"/>
      <c r="G783" s="128"/>
      <c r="H783" s="69"/>
    </row>
    <row r="784" spans="1:8" x14ac:dyDescent="0.25">
      <c r="A784" s="225"/>
      <c r="B784" s="81" t="s">
        <v>279</v>
      </c>
      <c r="C784" s="228"/>
      <c r="D784" s="225"/>
      <c r="E784" s="120"/>
      <c r="F784" s="120"/>
      <c r="G784" s="79">
        <f>G785+G786+G787</f>
        <v>424997.43</v>
      </c>
      <c r="H784" s="69"/>
    </row>
    <row r="785" spans="1:8" x14ac:dyDescent="0.25">
      <c r="A785" s="225"/>
      <c r="B785" s="38" t="s">
        <v>184</v>
      </c>
      <c r="C785" s="228"/>
      <c r="D785" s="225"/>
      <c r="E785" s="120"/>
      <c r="F785" s="120"/>
      <c r="G785" s="79">
        <v>417944.07</v>
      </c>
      <c r="H785" s="69"/>
    </row>
    <row r="786" spans="1:8" x14ac:dyDescent="0.25">
      <c r="A786" s="225"/>
      <c r="B786" s="38" t="s">
        <v>185</v>
      </c>
      <c r="C786" s="228"/>
      <c r="D786" s="225"/>
      <c r="E786" s="120"/>
      <c r="F786" s="120"/>
      <c r="G786" s="79"/>
      <c r="H786" s="69"/>
    </row>
    <row r="787" spans="1:8" x14ac:dyDescent="0.25">
      <c r="A787" s="225"/>
      <c r="B787" s="38" t="s">
        <v>186</v>
      </c>
      <c r="C787" s="228"/>
      <c r="D787" s="225"/>
      <c r="E787" s="120"/>
      <c r="F787" s="120"/>
      <c r="G787" s="79">
        <v>7053.36</v>
      </c>
      <c r="H787" s="69"/>
    </row>
    <row r="788" spans="1:8" x14ac:dyDescent="0.25">
      <c r="A788" s="225"/>
      <c r="B788" s="81" t="s">
        <v>280</v>
      </c>
      <c r="C788" s="228"/>
      <c r="D788" s="225"/>
      <c r="E788" s="120"/>
      <c r="F788" s="120"/>
      <c r="G788" s="79">
        <f>G789+G790+G791</f>
        <v>409871.45</v>
      </c>
      <c r="H788" s="69"/>
    </row>
    <row r="789" spans="1:8" x14ac:dyDescent="0.25">
      <c r="A789" s="225"/>
      <c r="B789" s="38" t="s">
        <v>184</v>
      </c>
      <c r="C789" s="228"/>
      <c r="D789" s="225"/>
      <c r="E789" s="120"/>
      <c r="F789" s="120"/>
      <c r="G789" s="79">
        <v>402818.09</v>
      </c>
      <c r="H789" s="69"/>
    </row>
    <row r="790" spans="1:8" x14ac:dyDescent="0.25">
      <c r="A790" s="225"/>
      <c r="B790" s="38" t="s">
        <v>185</v>
      </c>
      <c r="C790" s="228"/>
      <c r="D790" s="225"/>
      <c r="E790" s="120"/>
      <c r="F790" s="120"/>
      <c r="G790" s="79"/>
      <c r="H790" s="69"/>
    </row>
    <row r="791" spans="1:8" x14ac:dyDescent="0.25">
      <c r="A791" s="225"/>
      <c r="B791" s="38" t="s">
        <v>186</v>
      </c>
      <c r="C791" s="228"/>
      <c r="D791" s="225"/>
      <c r="E791" s="120"/>
      <c r="F791" s="120"/>
      <c r="G791" s="79">
        <v>7053.36</v>
      </c>
      <c r="H791" s="69"/>
    </row>
    <row r="792" spans="1:8" x14ac:dyDescent="0.25">
      <c r="A792" s="225"/>
      <c r="B792" s="81" t="s">
        <v>281</v>
      </c>
      <c r="C792" s="228"/>
      <c r="D792" s="225"/>
      <c r="E792" s="120"/>
      <c r="F792" s="120"/>
      <c r="G792" s="79">
        <f>G793+G794+G795</f>
        <v>446933.01999999996</v>
      </c>
      <c r="H792" s="69"/>
    </row>
    <row r="793" spans="1:8" x14ac:dyDescent="0.25">
      <c r="A793" s="225"/>
      <c r="B793" s="38" t="s">
        <v>184</v>
      </c>
      <c r="C793" s="228"/>
      <c r="D793" s="225"/>
      <c r="E793" s="120"/>
      <c r="F793" s="120"/>
      <c r="G793" s="79">
        <v>439879.66</v>
      </c>
      <c r="H793" s="69"/>
    </row>
    <row r="794" spans="1:8" x14ac:dyDescent="0.25">
      <c r="A794" s="225"/>
      <c r="B794" s="38" t="s">
        <v>185</v>
      </c>
      <c r="C794" s="228"/>
      <c r="D794" s="225"/>
      <c r="E794" s="120"/>
      <c r="F794" s="120"/>
      <c r="G794" s="79"/>
      <c r="H794" s="69"/>
    </row>
    <row r="795" spans="1:8" x14ac:dyDescent="0.25">
      <c r="A795" s="225"/>
      <c r="B795" s="38" t="s">
        <v>186</v>
      </c>
      <c r="C795" s="228"/>
      <c r="D795" s="225"/>
      <c r="E795" s="120"/>
      <c r="F795" s="120"/>
      <c r="G795" s="79">
        <v>7053.36</v>
      </c>
      <c r="H795" s="69"/>
    </row>
    <row r="796" spans="1:8" ht="30" x14ac:dyDescent="0.25">
      <c r="A796" s="225"/>
      <c r="B796" s="81" t="s">
        <v>282</v>
      </c>
      <c r="C796" s="228"/>
      <c r="D796" s="225"/>
      <c r="E796" s="120"/>
      <c r="F796" s="120"/>
      <c r="G796" s="79">
        <f>G797+G798+G799</f>
        <v>641162.79999999993</v>
      </c>
      <c r="H796" s="69"/>
    </row>
    <row r="797" spans="1:8" x14ac:dyDescent="0.25">
      <c r="A797" s="225"/>
      <c r="B797" s="38" t="s">
        <v>184</v>
      </c>
      <c r="C797" s="228"/>
      <c r="D797" s="225"/>
      <c r="E797" s="120"/>
      <c r="F797" s="120"/>
      <c r="G797" s="79">
        <v>628478.93999999994</v>
      </c>
      <c r="H797" s="69"/>
    </row>
    <row r="798" spans="1:8" x14ac:dyDescent="0.25">
      <c r="A798" s="225"/>
      <c r="B798" s="38" t="s">
        <v>185</v>
      </c>
      <c r="C798" s="228"/>
      <c r="D798" s="225"/>
      <c r="E798" s="120"/>
      <c r="F798" s="120"/>
      <c r="G798" s="79"/>
      <c r="H798" s="69"/>
    </row>
    <row r="799" spans="1:8" x14ac:dyDescent="0.25">
      <c r="A799" s="225"/>
      <c r="B799" s="38" t="s">
        <v>186</v>
      </c>
      <c r="C799" s="228"/>
      <c r="D799" s="225"/>
      <c r="E799" s="120"/>
      <c r="F799" s="120"/>
      <c r="G799" s="79">
        <v>12683.86</v>
      </c>
      <c r="H799" s="69"/>
    </row>
    <row r="800" spans="1:8" ht="30" x14ac:dyDescent="0.25">
      <c r="A800" s="225"/>
      <c r="B800" s="81" t="s">
        <v>283</v>
      </c>
      <c r="C800" s="228"/>
      <c r="D800" s="225"/>
      <c r="E800" s="120"/>
      <c r="F800" s="120"/>
      <c r="G800" s="79">
        <f>G801+G802+G803</f>
        <v>610581.67000000004</v>
      </c>
      <c r="H800" s="69"/>
    </row>
    <row r="801" spans="1:8" x14ac:dyDescent="0.25">
      <c r="A801" s="225"/>
      <c r="B801" s="38" t="s">
        <v>184</v>
      </c>
      <c r="C801" s="228"/>
      <c r="D801" s="225"/>
      <c r="E801" s="120"/>
      <c r="F801" s="120"/>
      <c r="G801" s="79">
        <v>597897.81000000006</v>
      </c>
      <c r="H801" s="69"/>
    </row>
    <row r="802" spans="1:8" x14ac:dyDescent="0.25">
      <c r="A802" s="225"/>
      <c r="B802" s="38" t="s">
        <v>185</v>
      </c>
      <c r="C802" s="228"/>
      <c r="D802" s="225"/>
      <c r="E802" s="120"/>
      <c r="F802" s="120"/>
      <c r="G802" s="79"/>
      <c r="H802" s="69"/>
    </row>
    <row r="803" spans="1:8" x14ac:dyDescent="0.25">
      <c r="A803" s="225"/>
      <c r="B803" s="38" t="s">
        <v>186</v>
      </c>
      <c r="C803" s="228"/>
      <c r="D803" s="225"/>
      <c r="E803" s="120"/>
      <c r="F803" s="120"/>
      <c r="G803" s="79">
        <v>12683.86</v>
      </c>
      <c r="H803" s="69"/>
    </row>
    <row r="804" spans="1:8" ht="30" x14ac:dyDescent="0.25">
      <c r="A804" s="225"/>
      <c r="B804" s="81" t="s">
        <v>284</v>
      </c>
      <c r="C804" s="228"/>
      <c r="D804" s="225"/>
      <c r="E804" s="120"/>
      <c r="F804" s="120"/>
      <c r="G804" s="79">
        <f>G805+G806+G807</f>
        <v>685332.07</v>
      </c>
      <c r="H804" s="69"/>
    </row>
    <row r="805" spans="1:8" x14ac:dyDescent="0.25">
      <c r="A805" s="225"/>
      <c r="B805" s="38" t="s">
        <v>184</v>
      </c>
      <c r="C805" s="228"/>
      <c r="D805" s="225"/>
      <c r="E805" s="120"/>
      <c r="F805" s="120"/>
      <c r="G805" s="128">
        <v>672648.21</v>
      </c>
      <c r="H805" s="69"/>
    </row>
    <row r="806" spans="1:8" x14ac:dyDescent="0.25">
      <c r="A806" s="225"/>
      <c r="B806" s="38" t="s">
        <v>185</v>
      </c>
      <c r="C806" s="228"/>
      <c r="D806" s="225"/>
      <c r="E806" s="120"/>
      <c r="F806" s="120"/>
      <c r="G806" s="128"/>
      <c r="H806" s="69"/>
    </row>
    <row r="807" spans="1:8" x14ac:dyDescent="0.25">
      <c r="A807" s="225"/>
      <c r="B807" s="38" t="s">
        <v>186</v>
      </c>
      <c r="C807" s="228"/>
      <c r="D807" s="225"/>
      <c r="E807" s="120"/>
      <c r="F807" s="120"/>
      <c r="G807" s="128">
        <v>12683.86</v>
      </c>
      <c r="H807" s="69"/>
    </row>
    <row r="808" spans="1:8" ht="46.5" customHeight="1" x14ac:dyDescent="0.25">
      <c r="A808" s="225"/>
      <c r="B808" s="60" t="s">
        <v>310</v>
      </c>
      <c r="C808" s="228"/>
      <c r="D808" s="225"/>
      <c r="E808" s="13"/>
      <c r="F808" s="169"/>
      <c r="G808" s="79">
        <f>G809+G810+G811</f>
        <v>387829</v>
      </c>
      <c r="H808" s="69"/>
    </row>
    <row r="809" spans="1:8" x14ac:dyDescent="0.25">
      <c r="A809" s="225"/>
      <c r="B809" s="38" t="s">
        <v>184</v>
      </c>
      <c r="C809" s="228"/>
      <c r="D809" s="225"/>
      <c r="E809" s="120"/>
      <c r="F809" s="120"/>
      <c r="G809" s="128">
        <v>387271.19</v>
      </c>
      <c r="H809" s="69"/>
    </row>
    <row r="810" spans="1:8" x14ac:dyDescent="0.25">
      <c r="A810" s="225"/>
      <c r="B810" s="38" t="s">
        <v>185</v>
      </c>
      <c r="C810" s="228"/>
      <c r="D810" s="225"/>
      <c r="E810" s="120"/>
      <c r="F810" s="120"/>
      <c r="G810" s="128"/>
      <c r="H810" s="69"/>
    </row>
    <row r="811" spans="1:8" x14ac:dyDescent="0.25">
      <c r="A811" s="225"/>
      <c r="B811" s="38" t="s">
        <v>186</v>
      </c>
      <c r="C811" s="228"/>
      <c r="D811" s="225"/>
      <c r="E811" s="120"/>
      <c r="F811" s="120"/>
      <c r="G811" s="128">
        <v>557.80999999999995</v>
      </c>
      <c r="H811" s="69"/>
    </row>
    <row r="812" spans="1:8" ht="30" x14ac:dyDescent="0.25">
      <c r="A812" s="225"/>
      <c r="B812" s="126" t="s">
        <v>56</v>
      </c>
      <c r="C812" s="228"/>
      <c r="D812" s="225" t="s">
        <v>21</v>
      </c>
      <c r="E812" s="225"/>
      <c r="F812" s="225"/>
      <c r="G812" s="225"/>
      <c r="H812" s="225"/>
    </row>
    <row r="813" spans="1:8" ht="30" x14ac:dyDescent="0.25">
      <c r="A813" s="225"/>
      <c r="B813" s="53" t="s">
        <v>287</v>
      </c>
      <c r="C813" s="228"/>
      <c r="D813" s="225"/>
      <c r="E813" s="54"/>
      <c r="F813" s="54"/>
      <c r="G813" s="79">
        <f>G814+G815+G816</f>
        <v>1427.98</v>
      </c>
      <c r="H813" s="69"/>
    </row>
    <row r="814" spans="1:8" x14ac:dyDescent="0.25">
      <c r="A814" s="225"/>
      <c r="B814" s="38" t="s">
        <v>184</v>
      </c>
      <c r="C814" s="228"/>
      <c r="D814" s="225"/>
      <c r="E814" s="54"/>
      <c r="F814" s="54"/>
      <c r="G814" s="79">
        <v>288.45</v>
      </c>
      <c r="H814" s="69"/>
    </row>
    <row r="815" spans="1:8" x14ac:dyDescent="0.25">
      <c r="A815" s="225"/>
      <c r="B815" s="38" t="s">
        <v>185</v>
      </c>
      <c r="C815" s="228"/>
      <c r="D815" s="225"/>
      <c r="E815" s="54"/>
      <c r="F815" s="54"/>
      <c r="G815" s="79">
        <v>978.17</v>
      </c>
      <c r="H815" s="69"/>
    </row>
    <row r="816" spans="1:8" x14ac:dyDescent="0.25">
      <c r="A816" s="225"/>
      <c r="B816" s="38" t="s">
        <v>186</v>
      </c>
      <c r="C816" s="228"/>
      <c r="D816" s="225"/>
      <c r="E816" s="54"/>
      <c r="F816" s="54"/>
      <c r="G816" s="79">
        <v>161.36000000000001</v>
      </c>
      <c r="H816" s="69"/>
    </row>
    <row r="817" spans="1:8" x14ac:dyDescent="0.25">
      <c r="A817" s="225"/>
      <c r="B817" s="81" t="s">
        <v>288</v>
      </c>
      <c r="C817" s="228"/>
      <c r="D817" s="225"/>
      <c r="E817" s="54"/>
      <c r="F817" s="54"/>
      <c r="G817" s="79">
        <f>G818+G819+G820</f>
        <v>583.21300000000008</v>
      </c>
      <c r="H817" s="69"/>
    </row>
    <row r="818" spans="1:8" x14ac:dyDescent="0.25">
      <c r="A818" s="225"/>
      <c r="B818" s="38" t="s">
        <v>184</v>
      </c>
      <c r="C818" s="228"/>
      <c r="D818" s="225"/>
      <c r="E818" s="54"/>
      <c r="F818" s="54"/>
      <c r="G818" s="79">
        <v>59.268000000000001</v>
      </c>
      <c r="H818" s="69"/>
    </row>
    <row r="819" spans="1:8" x14ac:dyDescent="0.25">
      <c r="A819" s="225"/>
      <c r="B819" s="38" t="s">
        <v>185</v>
      </c>
      <c r="C819" s="228"/>
      <c r="D819" s="225"/>
      <c r="E819" s="54"/>
      <c r="F819" s="54"/>
      <c r="G819" s="79">
        <v>515.625</v>
      </c>
      <c r="H819" s="69"/>
    </row>
    <row r="820" spans="1:8" x14ac:dyDescent="0.25">
      <c r="A820" s="225"/>
      <c r="B820" s="38" t="s">
        <v>186</v>
      </c>
      <c r="C820" s="228"/>
      <c r="D820" s="225"/>
      <c r="E820" s="54"/>
      <c r="F820" s="54"/>
      <c r="G820" s="79">
        <v>8.32</v>
      </c>
      <c r="H820" s="69"/>
    </row>
    <row r="821" spans="1:8" x14ac:dyDescent="0.25">
      <c r="A821" s="225"/>
      <c r="B821" s="81" t="s">
        <v>289</v>
      </c>
      <c r="C821" s="228"/>
      <c r="D821" s="225"/>
      <c r="E821" s="54"/>
      <c r="F821" s="54"/>
      <c r="G821" s="79">
        <f>G822+G823+G824</f>
        <v>675.70999999999992</v>
      </c>
      <c r="H821" s="69"/>
    </row>
    <row r="822" spans="1:8" x14ac:dyDescent="0.25">
      <c r="A822" s="225"/>
      <c r="B822" s="38" t="s">
        <v>184</v>
      </c>
      <c r="C822" s="228"/>
      <c r="D822" s="225"/>
      <c r="E822" s="54"/>
      <c r="F822" s="54"/>
      <c r="G822" s="79">
        <v>157.44999999999999</v>
      </c>
      <c r="H822" s="69"/>
    </row>
    <row r="823" spans="1:8" x14ac:dyDescent="0.25">
      <c r="A823" s="225"/>
      <c r="B823" s="38" t="s">
        <v>185</v>
      </c>
      <c r="C823" s="228"/>
      <c r="D823" s="225"/>
      <c r="E823" s="54"/>
      <c r="F823" s="54"/>
      <c r="G823" s="79">
        <v>491.61</v>
      </c>
      <c r="H823" s="69"/>
    </row>
    <row r="824" spans="1:8" x14ac:dyDescent="0.25">
      <c r="A824" s="225"/>
      <c r="B824" s="38" t="s">
        <v>186</v>
      </c>
      <c r="C824" s="228"/>
      <c r="D824" s="225"/>
      <c r="E824" s="54"/>
      <c r="F824" s="54"/>
      <c r="G824" s="79">
        <v>26.65</v>
      </c>
      <c r="H824" s="69"/>
    </row>
    <row r="825" spans="1:8" x14ac:dyDescent="0.25">
      <c r="A825" s="225"/>
      <c r="B825" s="81" t="s">
        <v>290</v>
      </c>
      <c r="C825" s="228"/>
      <c r="D825" s="225"/>
      <c r="E825" s="54"/>
      <c r="F825" s="54"/>
      <c r="G825" s="79">
        <f>G826+G827+G828</f>
        <v>663.17</v>
      </c>
      <c r="H825" s="69"/>
    </row>
    <row r="826" spans="1:8" x14ac:dyDescent="0.25">
      <c r="A826" s="225"/>
      <c r="B826" s="38" t="s">
        <v>184</v>
      </c>
      <c r="C826" s="228"/>
      <c r="D826" s="225"/>
      <c r="E826" s="54"/>
      <c r="F826" s="54"/>
      <c r="G826" s="79">
        <v>98.48</v>
      </c>
      <c r="H826" s="69"/>
    </row>
    <row r="827" spans="1:8" x14ac:dyDescent="0.25">
      <c r="A827" s="225"/>
      <c r="B827" s="38" t="s">
        <v>185</v>
      </c>
      <c r="C827" s="228"/>
      <c r="D827" s="225"/>
      <c r="E827" s="54"/>
      <c r="F827" s="54"/>
      <c r="G827" s="79">
        <v>548.02</v>
      </c>
      <c r="H827" s="69"/>
    </row>
    <row r="828" spans="1:8" x14ac:dyDescent="0.25">
      <c r="A828" s="225"/>
      <c r="B828" s="38" t="s">
        <v>186</v>
      </c>
      <c r="C828" s="228"/>
      <c r="D828" s="225"/>
      <c r="E828" s="54"/>
      <c r="F828" s="54"/>
      <c r="G828" s="79">
        <v>16.670000000000002</v>
      </c>
      <c r="H828" s="69"/>
    </row>
    <row r="829" spans="1:8" x14ac:dyDescent="0.25">
      <c r="A829" s="225"/>
      <c r="B829" s="81" t="s">
        <v>291</v>
      </c>
      <c r="C829" s="228"/>
      <c r="D829" s="225"/>
      <c r="E829" s="54"/>
      <c r="F829" s="54"/>
      <c r="G829" s="79">
        <f>G830+G831+G832</f>
        <v>489.28999999999996</v>
      </c>
      <c r="H829" s="69"/>
    </row>
    <row r="830" spans="1:8" x14ac:dyDescent="0.25">
      <c r="A830" s="225"/>
      <c r="B830" s="38" t="s">
        <v>184</v>
      </c>
      <c r="C830" s="228"/>
      <c r="D830" s="225"/>
      <c r="E830" s="54"/>
      <c r="F830" s="54"/>
      <c r="G830" s="79">
        <v>68.27</v>
      </c>
      <c r="H830" s="69"/>
    </row>
    <row r="831" spans="1:8" x14ac:dyDescent="0.25">
      <c r="A831" s="225"/>
      <c r="B831" s="38" t="s">
        <v>185</v>
      </c>
      <c r="C831" s="228"/>
      <c r="D831" s="225"/>
      <c r="E831" s="54"/>
      <c r="F831" s="54"/>
      <c r="G831" s="79">
        <v>410.44</v>
      </c>
      <c r="H831" s="69"/>
    </row>
    <row r="832" spans="1:8" x14ac:dyDescent="0.25">
      <c r="A832" s="225"/>
      <c r="B832" s="38" t="s">
        <v>186</v>
      </c>
      <c r="C832" s="228"/>
      <c r="D832" s="225"/>
      <c r="E832" s="54"/>
      <c r="F832" s="54"/>
      <c r="G832" s="79">
        <v>10.58</v>
      </c>
      <c r="H832" s="69"/>
    </row>
    <row r="833" spans="1:8" x14ac:dyDescent="0.25">
      <c r="A833" s="225"/>
      <c r="B833" s="81" t="s">
        <v>292</v>
      </c>
      <c r="C833" s="228"/>
      <c r="D833" s="225"/>
      <c r="E833" s="54"/>
      <c r="F833" s="54"/>
      <c r="G833" s="79">
        <f>G834+G835+G836</f>
        <v>485.35999999999996</v>
      </c>
      <c r="H833" s="69"/>
    </row>
    <row r="834" spans="1:8" x14ac:dyDescent="0.25">
      <c r="A834" s="225"/>
      <c r="B834" s="38" t="s">
        <v>184</v>
      </c>
      <c r="C834" s="228"/>
      <c r="D834" s="225"/>
      <c r="E834" s="54"/>
      <c r="F834" s="54"/>
      <c r="G834" s="79">
        <v>42.4</v>
      </c>
      <c r="H834" s="69"/>
    </row>
    <row r="835" spans="1:8" x14ac:dyDescent="0.25">
      <c r="A835" s="225"/>
      <c r="B835" s="38" t="s">
        <v>185</v>
      </c>
      <c r="C835" s="228"/>
      <c r="D835" s="225"/>
      <c r="E835" s="54"/>
      <c r="F835" s="54"/>
      <c r="G835" s="79">
        <v>438.14</v>
      </c>
      <c r="H835" s="69"/>
    </row>
    <row r="836" spans="1:8" x14ac:dyDescent="0.25">
      <c r="A836" s="225"/>
      <c r="B836" s="38" t="s">
        <v>186</v>
      </c>
      <c r="C836" s="228"/>
      <c r="D836" s="225"/>
      <c r="E836" s="54"/>
      <c r="F836" s="54"/>
      <c r="G836" s="79">
        <v>4.82</v>
      </c>
      <c r="H836" s="69"/>
    </row>
    <row r="837" spans="1:8" x14ac:dyDescent="0.25">
      <c r="A837" s="225"/>
      <c r="B837" s="81" t="s">
        <v>293</v>
      </c>
      <c r="C837" s="228"/>
      <c r="D837" s="225"/>
      <c r="E837" s="54"/>
      <c r="F837" s="54"/>
      <c r="G837" s="79">
        <f>G838+G839+G840</f>
        <v>2089.6799999999998</v>
      </c>
      <c r="H837" s="69"/>
    </row>
    <row r="838" spans="1:8" x14ac:dyDescent="0.25">
      <c r="A838" s="225"/>
      <c r="B838" s="38" t="s">
        <v>184</v>
      </c>
      <c r="C838" s="228"/>
      <c r="D838" s="225"/>
      <c r="E838" s="54"/>
      <c r="F838" s="54"/>
      <c r="G838" s="79">
        <v>129.47999999999999</v>
      </c>
      <c r="H838" s="69"/>
    </row>
    <row r="839" spans="1:8" x14ac:dyDescent="0.25">
      <c r="A839" s="225"/>
      <c r="B839" s="38" t="s">
        <v>185</v>
      </c>
      <c r="C839" s="228"/>
      <c r="D839" s="225"/>
      <c r="E839" s="54"/>
      <c r="F839" s="54"/>
      <c r="G839" s="79">
        <v>1937.03</v>
      </c>
      <c r="H839" s="69"/>
    </row>
    <row r="840" spans="1:8" x14ac:dyDescent="0.25">
      <c r="A840" s="225"/>
      <c r="B840" s="38" t="s">
        <v>186</v>
      </c>
      <c r="C840" s="228"/>
      <c r="D840" s="225"/>
      <c r="E840" s="54"/>
      <c r="F840" s="54"/>
      <c r="G840" s="79">
        <v>23.17</v>
      </c>
      <c r="H840" s="69"/>
    </row>
    <row r="841" spans="1:8" x14ac:dyDescent="0.25">
      <c r="A841" s="225"/>
      <c r="B841" s="81" t="s">
        <v>294</v>
      </c>
      <c r="C841" s="228"/>
      <c r="D841" s="225"/>
      <c r="E841" s="54"/>
      <c r="F841" s="54"/>
      <c r="G841" s="79">
        <f>G842+G843+G844</f>
        <v>945.56700000000001</v>
      </c>
      <c r="H841" s="69"/>
    </row>
    <row r="842" spans="1:8" x14ac:dyDescent="0.25">
      <c r="A842" s="225"/>
      <c r="B842" s="38" t="s">
        <v>184</v>
      </c>
      <c r="C842" s="228"/>
      <c r="D842" s="225"/>
      <c r="E842" s="54"/>
      <c r="F842" s="54"/>
      <c r="G842" s="79">
        <v>56.735999999999997</v>
      </c>
      <c r="H842" s="69"/>
    </row>
    <row r="843" spans="1:8" x14ac:dyDescent="0.25">
      <c r="A843" s="225"/>
      <c r="B843" s="38" t="s">
        <v>185</v>
      </c>
      <c r="C843" s="228"/>
      <c r="D843" s="225"/>
      <c r="E843" s="54"/>
      <c r="F843" s="54"/>
      <c r="G843" s="79">
        <v>879.09100000000001</v>
      </c>
      <c r="H843" s="69"/>
    </row>
    <row r="844" spans="1:8" x14ac:dyDescent="0.25">
      <c r="A844" s="225"/>
      <c r="B844" s="38" t="s">
        <v>186</v>
      </c>
      <c r="C844" s="228"/>
      <c r="D844" s="225"/>
      <c r="E844" s="54"/>
      <c r="F844" s="54"/>
      <c r="G844" s="79">
        <v>9.74</v>
      </c>
      <c r="H844" s="69"/>
    </row>
    <row r="845" spans="1:8" x14ac:dyDescent="0.25">
      <c r="A845" s="225"/>
      <c r="B845" s="81" t="s">
        <v>295</v>
      </c>
      <c r="C845" s="228"/>
      <c r="D845" s="225"/>
      <c r="E845" s="54"/>
      <c r="F845" s="54"/>
      <c r="G845" s="79">
        <f>G846+G847+G848</f>
        <v>710.93</v>
      </c>
      <c r="H845" s="69"/>
    </row>
    <row r="846" spans="1:8" x14ac:dyDescent="0.25">
      <c r="A846" s="225"/>
      <c r="B846" s="38" t="s">
        <v>184</v>
      </c>
      <c r="C846" s="228"/>
      <c r="D846" s="225"/>
      <c r="E846" s="54"/>
      <c r="F846" s="54"/>
      <c r="G846" s="79">
        <v>36.01</v>
      </c>
      <c r="H846" s="69"/>
    </row>
    <row r="847" spans="1:8" x14ac:dyDescent="0.25">
      <c r="A847" s="225"/>
      <c r="B847" s="38" t="s">
        <v>185</v>
      </c>
      <c r="C847" s="228"/>
      <c r="D847" s="225"/>
      <c r="E847" s="54"/>
      <c r="F847" s="54"/>
      <c r="G847" s="79">
        <v>668.79</v>
      </c>
      <c r="H847" s="69"/>
    </row>
    <row r="848" spans="1:8" x14ac:dyDescent="0.25">
      <c r="A848" s="225"/>
      <c r="B848" s="38" t="s">
        <v>186</v>
      </c>
      <c r="C848" s="228"/>
      <c r="D848" s="225"/>
      <c r="E848" s="54"/>
      <c r="F848" s="54"/>
      <c r="G848" s="79">
        <v>6.13</v>
      </c>
      <c r="H848" s="69"/>
    </row>
    <row r="849" spans="1:8" x14ac:dyDescent="0.25">
      <c r="A849" s="225"/>
      <c r="B849" s="81" t="s">
        <v>296</v>
      </c>
      <c r="C849" s="228"/>
      <c r="D849" s="225"/>
      <c r="E849" s="54"/>
      <c r="F849" s="54"/>
      <c r="G849" s="79">
        <f>G850+G851+G852</f>
        <v>509.75</v>
      </c>
      <c r="H849" s="69"/>
    </row>
    <row r="850" spans="1:8" x14ac:dyDescent="0.25">
      <c r="A850" s="225"/>
      <c r="B850" s="38" t="s">
        <v>184</v>
      </c>
      <c r="C850" s="228"/>
      <c r="D850" s="225"/>
      <c r="E850" s="54"/>
      <c r="F850" s="54"/>
      <c r="G850" s="79">
        <v>15.15</v>
      </c>
      <c r="H850" s="69"/>
    </row>
    <row r="851" spans="1:8" x14ac:dyDescent="0.25">
      <c r="A851" s="225"/>
      <c r="B851" s="38" t="s">
        <v>185</v>
      </c>
      <c r="C851" s="228"/>
      <c r="D851" s="225"/>
      <c r="E851" s="54"/>
      <c r="F851" s="54"/>
      <c r="G851" s="79">
        <v>491.85</v>
      </c>
      <c r="H851" s="69"/>
    </row>
    <row r="852" spans="1:8" x14ac:dyDescent="0.25">
      <c r="A852" s="225"/>
      <c r="B852" s="38" t="s">
        <v>186</v>
      </c>
      <c r="C852" s="228"/>
      <c r="D852" s="225"/>
      <c r="E852" s="54"/>
      <c r="F852" s="54"/>
      <c r="G852" s="79">
        <v>2.75</v>
      </c>
      <c r="H852" s="69"/>
    </row>
    <row r="853" spans="1:8" x14ac:dyDescent="0.25">
      <c r="A853" s="225"/>
      <c r="B853" s="81" t="s">
        <v>297</v>
      </c>
      <c r="C853" s="228"/>
      <c r="D853" s="225"/>
      <c r="E853" s="54"/>
      <c r="F853" s="54"/>
      <c r="G853" s="79">
        <f>G854+G855+G856</f>
        <v>1571.5000000000002</v>
      </c>
      <c r="H853" s="69"/>
    </row>
    <row r="854" spans="1:8" x14ac:dyDescent="0.25">
      <c r="A854" s="225"/>
      <c r="B854" s="38" t="s">
        <v>184</v>
      </c>
      <c r="C854" s="228"/>
      <c r="D854" s="225"/>
      <c r="E854" s="54"/>
      <c r="F854" s="54"/>
      <c r="G854" s="79">
        <v>212.42</v>
      </c>
      <c r="H854" s="69"/>
    </row>
    <row r="855" spans="1:8" x14ac:dyDescent="0.25">
      <c r="A855" s="225"/>
      <c r="B855" s="38" t="s">
        <v>185</v>
      </c>
      <c r="C855" s="228"/>
      <c r="D855" s="225"/>
      <c r="E855" s="54"/>
      <c r="F855" s="54"/>
      <c r="G855" s="79">
        <v>1305.1500000000001</v>
      </c>
      <c r="H855" s="69"/>
    </row>
    <row r="856" spans="1:8" x14ac:dyDescent="0.25">
      <c r="A856" s="225"/>
      <c r="B856" s="38" t="s">
        <v>186</v>
      </c>
      <c r="C856" s="228"/>
      <c r="D856" s="225"/>
      <c r="E856" s="54"/>
      <c r="F856" s="54"/>
      <c r="G856" s="79">
        <v>53.93</v>
      </c>
      <c r="H856" s="69"/>
    </row>
    <row r="857" spans="1:8" x14ac:dyDescent="0.25">
      <c r="A857" s="225"/>
      <c r="B857" s="81" t="s">
        <v>286</v>
      </c>
      <c r="C857" s="228"/>
      <c r="D857" s="225"/>
      <c r="E857" s="54"/>
      <c r="F857" s="54"/>
      <c r="G857" s="79">
        <f>G858+G859+G860</f>
        <v>4081.21</v>
      </c>
      <c r="H857" s="69"/>
    </row>
    <row r="858" spans="1:8" x14ac:dyDescent="0.25">
      <c r="A858" s="225"/>
      <c r="B858" s="38" t="s">
        <v>184</v>
      </c>
      <c r="C858" s="228"/>
      <c r="D858" s="225"/>
      <c r="E858" s="54"/>
      <c r="F858" s="54"/>
      <c r="G858" s="79">
        <v>421.13</v>
      </c>
      <c r="H858" s="69"/>
    </row>
    <row r="859" spans="1:8" x14ac:dyDescent="0.25">
      <c r="A859" s="225"/>
      <c r="B859" s="38" t="s">
        <v>185</v>
      </c>
      <c r="C859" s="228"/>
      <c r="D859" s="225"/>
      <c r="E859" s="54"/>
      <c r="F859" s="54"/>
      <c r="G859" s="79">
        <v>3508.85</v>
      </c>
      <c r="H859" s="69"/>
    </row>
    <row r="860" spans="1:8" x14ac:dyDescent="0.25">
      <c r="A860" s="225"/>
      <c r="B860" s="38" t="s">
        <v>186</v>
      </c>
      <c r="C860" s="229"/>
      <c r="D860" s="225"/>
      <c r="E860" s="54"/>
      <c r="F860" s="54"/>
      <c r="G860" s="79">
        <v>151.22999999999999</v>
      </c>
      <c r="H860" s="69"/>
    </row>
    <row r="861" spans="1:8" ht="136.5" x14ac:dyDescent="0.25">
      <c r="A861" s="225"/>
      <c r="B861" s="126" t="s">
        <v>273</v>
      </c>
      <c r="C861" s="222" t="s">
        <v>410</v>
      </c>
      <c r="D861" s="225" t="s">
        <v>21</v>
      </c>
      <c r="E861" s="225"/>
      <c r="F861" s="225"/>
      <c r="G861" s="225"/>
      <c r="H861" s="225"/>
    </row>
    <row r="862" spans="1:8" x14ac:dyDescent="0.25">
      <c r="A862" s="225"/>
      <c r="B862" s="70" t="s">
        <v>180</v>
      </c>
      <c r="C862" s="223"/>
      <c r="D862" s="225"/>
      <c r="E862" s="54"/>
      <c r="F862" s="54"/>
      <c r="G862" s="128">
        <f>G753</f>
        <v>939.25</v>
      </c>
      <c r="H862" s="69"/>
    </row>
    <row r="863" spans="1:8" x14ac:dyDescent="0.25">
      <c r="A863" s="225"/>
      <c r="B863" s="70" t="s">
        <v>181</v>
      </c>
      <c r="C863" s="223"/>
      <c r="D863" s="225"/>
      <c r="E863" s="54"/>
      <c r="F863" s="54"/>
      <c r="G863" s="128">
        <f t="shared" ref="G863:G865" si="39">G754</f>
        <v>661.06000000000006</v>
      </c>
      <c r="H863" s="69"/>
    </row>
    <row r="864" spans="1:8" x14ac:dyDescent="0.25">
      <c r="A864" s="225"/>
      <c r="B864" s="70" t="s">
        <v>182</v>
      </c>
      <c r="C864" s="223"/>
      <c r="D864" s="225"/>
      <c r="E864" s="54"/>
      <c r="F864" s="54"/>
      <c r="G864" s="128">
        <f t="shared" si="39"/>
        <v>258.31</v>
      </c>
      <c r="H864" s="69"/>
    </row>
    <row r="865" spans="1:8" x14ac:dyDescent="0.25">
      <c r="A865" s="225"/>
      <c r="B865" s="70" t="s">
        <v>183</v>
      </c>
      <c r="C865" s="223"/>
      <c r="D865" s="225"/>
      <c r="E865" s="54"/>
      <c r="F865" s="54"/>
      <c r="G865" s="128">
        <f t="shared" si="39"/>
        <v>109.25</v>
      </c>
      <c r="H865" s="69"/>
    </row>
    <row r="866" spans="1:8" ht="30" x14ac:dyDescent="0.25">
      <c r="A866" s="225"/>
      <c r="B866" s="54" t="s">
        <v>17</v>
      </c>
      <c r="C866" s="223"/>
      <c r="D866" s="225"/>
      <c r="E866" s="54"/>
      <c r="F866" s="54"/>
      <c r="G866" s="128"/>
      <c r="H866" s="69"/>
    </row>
    <row r="867" spans="1:8" x14ac:dyDescent="0.25">
      <c r="A867" s="225"/>
      <c r="B867" s="70" t="s">
        <v>180</v>
      </c>
      <c r="C867" s="223"/>
      <c r="D867" s="225"/>
      <c r="E867" s="54"/>
      <c r="F867" s="54"/>
      <c r="G867" s="128">
        <f>G758</f>
        <v>388.68</v>
      </c>
      <c r="H867" s="69"/>
    </row>
    <row r="868" spans="1:8" x14ac:dyDescent="0.25">
      <c r="A868" s="225"/>
      <c r="B868" s="70" t="s">
        <v>181</v>
      </c>
      <c r="C868" s="223"/>
      <c r="D868" s="225"/>
      <c r="E868" s="54"/>
      <c r="F868" s="54"/>
      <c r="G868" s="128">
        <f t="shared" ref="G868:G870" si="40">G759</f>
        <v>302.29000000000002</v>
      </c>
      <c r="H868" s="69"/>
    </row>
    <row r="869" spans="1:8" x14ac:dyDescent="0.25">
      <c r="A869" s="225"/>
      <c r="B869" s="70" t="s">
        <v>182</v>
      </c>
      <c r="C869" s="223"/>
      <c r="D869" s="225"/>
      <c r="E869" s="54"/>
      <c r="F869" s="54"/>
      <c r="G869" s="128">
        <f t="shared" si="40"/>
        <v>115.56</v>
      </c>
      <c r="H869" s="69"/>
    </row>
    <row r="870" spans="1:8" x14ac:dyDescent="0.25">
      <c r="A870" s="225"/>
      <c r="B870" s="70" t="s">
        <v>183</v>
      </c>
      <c r="C870" s="223"/>
      <c r="D870" s="225"/>
      <c r="E870" s="54"/>
      <c r="F870" s="54"/>
      <c r="G870" s="128">
        <f t="shared" si="40"/>
        <v>45.46</v>
      </c>
      <c r="H870" s="69"/>
    </row>
    <row r="871" spans="1:8" ht="30" x14ac:dyDescent="0.25">
      <c r="A871" s="225"/>
      <c r="B871" s="54" t="s">
        <v>26</v>
      </c>
      <c r="C871" s="223"/>
      <c r="D871" s="225"/>
      <c r="E871" s="54"/>
      <c r="F871" s="54"/>
      <c r="G871" s="128"/>
      <c r="H871" s="69"/>
    </row>
    <row r="872" spans="1:8" x14ac:dyDescent="0.25">
      <c r="A872" s="225"/>
      <c r="B872" s="70" t="s">
        <v>180</v>
      </c>
      <c r="C872" s="223"/>
      <c r="D872" s="225"/>
      <c r="E872" s="54"/>
      <c r="F872" s="54"/>
      <c r="G872" s="128"/>
      <c r="H872" s="69"/>
    </row>
    <row r="873" spans="1:8" x14ac:dyDescent="0.25">
      <c r="A873" s="225"/>
      <c r="B873" s="70" t="s">
        <v>181</v>
      </c>
      <c r="C873" s="223"/>
      <c r="D873" s="225"/>
      <c r="E873" s="54"/>
      <c r="F873" s="54"/>
      <c r="G873" s="128"/>
      <c r="H873" s="69"/>
    </row>
    <row r="874" spans="1:8" x14ac:dyDescent="0.25">
      <c r="A874" s="225"/>
      <c r="B874" s="70" t="s">
        <v>182</v>
      </c>
      <c r="C874" s="223"/>
      <c r="D874" s="225"/>
      <c r="E874" s="54"/>
      <c r="F874" s="54"/>
      <c r="G874" s="128"/>
      <c r="H874" s="69"/>
    </row>
    <row r="875" spans="1:8" x14ac:dyDescent="0.25">
      <c r="A875" s="225"/>
      <c r="B875" s="70" t="s">
        <v>183</v>
      </c>
      <c r="C875" s="223"/>
      <c r="D875" s="225"/>
      <c r="E875" s="54"/>
      <c r="F875" s="54"/>
      <c r="G875" s="128"/>
      <c r="H875" s="69"/>
    </row>
    <row r="876" spans="1:8" x14ac:dyDescent="0.25">
      <c r="A876" s="225"/>
      <c r="B876" s="54" t="s">
        <v>28</v>
      </c>
      <c r="C876" s="223"/>
      <c r="D876" s="225"/>
      <c r="E876" s="54"/>
      <c r="F876" s="54"/>
      <c r="G876" s="128"/>
      <c r="H876" s="69"/>
    </row>
    <row r="877" spans="1:8" x14ac:dyDescent="0.25">
      <c r="A877" s="225"/>
      <c r="B877" s="70" t="s">
        <v>180</v>
      </c>
      <c r="C877" s="223"/>
      <c r="D877" s="225"/>
      <c r="E877" s="54"/>
      <c r="F877" s="54"/>
      <c r="G877" s="128"/>
      <c r="H877" s="69"/>
    </row>
    <row r="878" spans="1:8" x14ac:dyDescent="0.25">
      <c r="A878" s="225"/>
      <c r="B878" s="70" t="s">
        <v>181</v>
      </c>
      <c r="C878" s="223"/>
      <c r="D878" s="225"/>
      <c r="E878" s="54"/>
      <c r="F878" s="54"/>
      <c r="G878" s="128"/>
      <c r="H878" s="69"/>
    </row>
    <row r="879" spans="1:8" x14ac:dyDescent="0.25">
      <c r="A879" s="225"/>
      <c r="B879" s="70" t="s">
        <v>182</v>
      </c>
      <c r="C879" s="223"/>
      <c r="D879" s="225"/>
      <c r="E879" s="54"/>
      <c r="F879" s="54"/>
      <c r="G879" s="128"/>
      <c r="H879" s="69"/>
    </row>
    <row r="880" spans="1:8" x14ac:dyDescent="0.25">
      <c r="A880" s="225"/>
      <c r="B880" s="70" t="s">
        <v>183</v>
      </c>
      <c r="C880" s="223"/>
      <c r="D880" s="225"/>
      <c r="E880" s="54"/>
      <c r="F880" s="54"/>
      <c r="G880" s="157"/>
      <c r="H880" s="69"/>
    </row>
    <row r="881" spans="1:8" ht="30" x14ac:dyDescent="0.25">
      <c r="A881" s="225"/>
      <c r="B881" s="54" t="s">
        <v>94</v>
      </c>
      <c r="C881" s="223"/>
      <c r="D881" s="225"/>
      <c r="E881" s="54"/>
      <c r="F881" s="54"/>
      <c r="G881" s="157"/>
      <c r="H881" s="69"/>
    </row>
    <row r="882" spans="1:8" x14ac:dyDescent="0.25">
      <c r="A882" s="225"/>
      <c r="B882" s="70" t="s">
        <v>180</v>
      </c>
      <c r="C882" s="223"/>
      <c r="D882" s="225"/>
      <c r="E882" s="54"/>
      <c r="F882" s="54"/>
      <c r="G882" s="157"/>
      <c r="H882" s="69"/>
    </row>
    <row r="883" spans="1:8" x14ac:dyDescent="0.25">
      <c r="A883" s="225"/>
      <c r="B883" s="70" t="s">
        <v>181</v>
      </c>
      <c r="C883" s="223"/>
      <c r="D883" s="225"/>
      <c r="E883" s="54"/>
      <c r="F883" s="54"/>
      <c r="G883" s="157"/>
      <c r="H883" s="69"/>
    </row>
    <row r="884" spans="1:8" x14ac:dyDescent="0.25">
      <c r="A884" s="225"/>
      <c r="B884" s="70" t="s">
        <v>182</v>
      </c>
      <c r="C884" s="223"/>
      <c r="D884" s="225"/>
      <c r="E884" s="54"/>
      <c r="F884" s="54"/>
      <c r="G884" s="157"/>
      <c r="H884" s="69"/>
    </row>
    <row r="885" spans="1:8" x14ac:dyDescent="0.25">
      <c r="A885" s="225"/>
      <c r="B885" s="70" t="s">
        <v>183</v>
      </c>
      <c r="C885" s="223"/>
      <c r="D885" s="225"/>
      <c r="E885" s="54"/>
      <c r="F885" s="54"/>
      <c r="G885" s="157"/>
      <c r="H885" s="69"/>
    </row>
    <row r="886" spans="1:8" ht="30" x14ac:dyDescent="0.25">
      <c r="A886" s="225"/>
      <c r="B886" s="54" t="s">
        <v>30</v>
      </c>
      <c r="C886" s="223"/>
      <c r="D886" s="225"/>
      <c r="E886" s="54"/>
      <c r="F886" s="54"/>
      <c r="G886" s="157"/>
      <c r="H886" s="69"/>
    </row>
    <row r="887" spans="1:8" x14ac:dyDescent="0.25">
      <c r="A887" s="225"/>
      <c r="B887" s="70" t="s">
        <v>180</v>
      </c>
      <c r="C887" s="223"/>
      <c r="D887" s="225"/>
      <c r="E887" s="54"/>
      <c r="F887" s="54"/>
      <c r="G887" s="128">
        <f>G778</f>
        <v>353.11</v>
      </c>
      <c r="H887" s="69"/>
    </row>
    <row r="888" spans="1:8" x14ac:dyDescent="0.25">
      <c r="A888" s="225"/>
      <c r="B888" s="70" t="s">
        <v>181</v>
      </c>
      <c r="C888" s="223"/>
      <c r="D888" s="225"/>
      <c r="E888" s="54"/>
      <c r="F888" s="54"/>
      <c r="G888" s="128">
        <f t="shared" ref="G888:G890" si="41">G779</f>
        <v>232.12</v>
      </c>
      <c r="H888" s="69"/>
    </row>
    <row r="889" spans="1:8" x14ac:dyDescent="0.25">
      <c r="A889" s="225"/>
      <c r="B889" s="70" t="s">
        <v>182</v>
      </c>
      <c r="C889" s="223"/>
      <c r="D889" s="225"/>
      <c r="E889" s="54"/>
      <c r="F889" s="54"/>
      <c r="G889" s="128">
        <f t="shared" si="41"/>
        <v>88.71</v>
      </c>
      <c r="H889" s="69"/>
    </row>
    <row r="890" spans="1:8" x14ac:dyDescent="0.25">
      <c r="A890" s="225"/>
      <c r="B890" s="70" t="s">
        <v>183</v>
      </c>
      <c r="C890" s="223"/>
      <c r="D890" s="225"/>
      <c r="E890" s="54"/>
      <c r="F890" s="54"/>
      <c r="G890" s="128">
        <f t="shared" si="41"/>
        <v>45.56</v>
      </c>
      <c r="H890" s="69"/>
    </row>
    <row r="891" spans="1:8" ht="46.5" customHeight="1" x14ac:dyDescent="0.25">
      <c r="A891" s="225"/>
      <c r="B891" s="60" t="s">
        <v>274</v>
      </c>
      <c r="C891" s="223"/>
      <c r="D891" s="211" t="s">
        <v>48</v>
      </c>
      <c r="E891" s="225"/>
      <c r="F891" s="225"/>
      <c r="G891" s="225"/>
      <c r="H891" s="40"/>
    </row>
    <row r="892" spans="1:8" x14ac:dyDescent="0.25">
      <c r="A892" s="225"/>
      <c r="B892" s="81" t="s">
        <v>199</v>
      </c>
      <c r="C892" s="223"/>
      <c r="D892" s="211"/>
      <c r="E892" s="127"/>
      <c r="F892" s="127"/>
      <c r="G892" s="79">
        <f>G893+G894+G895</f>
        <v>538561.47</v>
      </c>
      <c r="H892" s="40"/>
    </row>
    <row r="893" spans="1:8" x14ac:dyDescent="0.25">
      <c r="A893" s="225"/>
      <c r="B893" s="38" t="s">
        <v>184</v>
      </c>
      <c r="C893" s="223"/>
      <c r="D893" s="211"/>
      <c r="E893" s="127"/>
      <c r="F893" s="127"/>
      <c r="G893" s="79">
        <v>538144.59</v>
      </c>
      <c r="H893" s="40"/>
    </row>
    <row r="894" spans="1:8" x14ac:dyDescent="0.25">
      <c r="A894" s="225"/>
      <c r="B894" s="38" t="s">
        <v>185</v>
      </c>
      <c r="C894" s="223"/>
      <c r="D894" s="211"/>
      <c r="E894" s="127"/>
      <c r="F894" s="127"/>
      <c r="G894" s="79"/>
      <c r="H894" s="40"/>
    </row>
    <row r="895" spans="1:8" x14ac:dyDescent="0.25">
      <c r="A895" s="225"/>
      <c r="B895" s="38" t="s">
        <v>186</v>
      </c>
      <c r="C895" s="223"/>
      <c r="D895" s="211"/>
      <c r="E895" s="127"/>
      <c r="F895" s="127"/>
      <c r="G895" s="79">
        <v>416.88</v>
      </c>
      <c r="H895" s="40"/>
    </row>
    <row r="896" spans="1:8" x14ac:dyDescent="0.25">
      <c r="A896" s="225"/>
      <c r="B896" s="81" t="s">
        <v>200</v>
      </c>
      <c r="C896" s="223"/>
      <c r="D896" s="211"/>
      <c r="E896" s="127"/>
      <c r="F896" s="127"/>
      <c r="G896" s="79">
        <f>G897+G898+G899</f>
        <v>521763.47000000003</v>
      </c>
      <c r="H896" s="40"/>
    </row>
    <row r="897" spans="1:8" x14ac:dyDescent="0.25">
      <c r="A897" s="225"/>
      <c r="B897" s="38" t="s">
        <v>184</v>
      </c>
      <c r="C897" s="223"/>
      <c r="D897" s="211"/>
      <c r="E897" s="127"/>
      <c r="F897" s="127"/>
      <c r="G897" s="79">
        <v>521346.59</v>
      </c>
      <c r="H897" s="40"/>
    </row>
    <row r="898" spans="1:8" x14ac:dyDescent="0.25">
      <c r="A898" s="225"/>
      <c r="B898" s="38" t="s">
        <v>185</v>
      </c>
      <c r="C898" s="223"/>
      <c r="D898" s="211"/>
      <c r="E898" s="127"/>
      <c r="F898" s="127"/>
      <c r="G898" s="79"/>
      <c r="H898" s="40"/>
    </row>
    <row r="899" spans="1:8" x14ac:dyDescent="0.25">
      <c r="A899" s="225"/>
      <c r="B899" s="38" t="s">
        <v>186</v>
      </c>
      <c r="C899" s="223"/>
      <c r="D899" s="211"/>
      <c r="E899" s="127"/>
      <c r="F899" s="127"/>
      <c r="G899" s="79">
        <v>416.88</v>
      </c>
      <c r="H899" s="40"/>
    </row>
    <row r="900" spans="1:8" x14ac:dyDescent="0.25">
      <c r="A900" s="225"/>
      <c r="B900" s="81" t="s">
        <v>201</v>
      </c>
      <c r="C900" s="223"/>
      <c r="D900" s="211"/>
      <c r="E900" s="127"/>
      <c r="F900" s="127"/>
      <c r="G900" s="79">
        <f>G901+G902+G903</f>
        <v>560224.478</v>
      </c>
      <c r="H900" s="40"/>
    </row>
    <row r="901" spans="1:8" x14ac:dyDescent="0.25">
      <c r="A901" s="225"/>
      <c r="B901" s="38" t="s">
        <v>184</v>
      </c>
      <c r="C901" s="223"/>
      <c r="D901" s="211"/>
      <c r="E901" s="127"/>
      <c r="F901" s="127"/>
      <c r="G901" s="79">
        <v>559807.6</v>
      </c>
      <c r="H901" s="40"/>
    </row>
    <row r="902" spans="1:8" x14ac:dyDescent="0.25">
      <c r="A902" s="225"/>
      <c r="B902" s="38" t="s">
        <v>185</v>
      </c>
      <c r="C902" s="223"/>
      <c r="D902" s="211"/>
      <c r="E902" s="127"/>
      <c r="F902" s="127"/>
      <c r="G902" s="79"/>
      <c r="H902" s="40"/>
    </row>
    <row r="903" spans="1:8" x14ac:dyDescent="0.25">
      <c r="A903" s="225"/>
      <c r="B903" s="38" t="s">
        <v>186</v>
      </c>
      <c r="C903" s="223"/>
      <c r="D903" s="211"/>
      <c r="E903" s="127"/>
      <c r="F903" s="127"/>
      <c r="G903" s="79">
        <v>416.87799999999999</v>
      </c>
      <c r="H903" s="40"/>
    </row>
    <row r="904" spans="1:8" x14ac:dyDescent="0.25">
      <c r="A904" s="225"/>
      <c r="B904" s="81" t="s">
        <v>202</v>
      </c>
      <c r="C904" s="223"/>
      <c r="D904" s="211"/>
      <c r="E904" s="127"/>
      <c r="F904" s="127"/>
      <c r="G904" s="79">
        <f>G905+G906+G907</f>
        <v>857952.55</v>
      </c>
      <c r="H904" s="40"/>
    </row>
    <row r="905" spans="1:8" x14ac:dyDescent="0.25">
      <c r="A905" s="225"/>
      <c r="B905" s="38" t="s">
        <v>184</v>
      </c>
      <c r="C905" s="223"/>
      <c r="D905" s="211"/>
      <c r="E905" s="127"/>
      <c r="F905" s="127"/>
      <c r="G905" s="79">
        <v>857535.67</v>
      </c>
      <c r="H905" s="40"/>
    </row>
    <row r="906" spans="1:8" x14ac:dyDescent="0.25">
      <c r="A906" s="225"/>
      <c r="B906" s="38" t="s">
        <v>185</v>
      </c>
      <c r="C906" s="223"/>
      <c r="D906" s="211"/>
      <c r="E906" s="127"/>
      <c r="F906" s="127"/>
      <c r="G906" s="79"/>
      <c r="H906" s="40"/>
    </row>
    <row r="907" spans="1:8" x14ac:dyDescent="0.25">
      <c r="A907" s="225"/>
      <c r="B907" s="38" t="s">
        <v>186</v>
      </c>
      <c r="C907" s="223"/>
      <c r="D907" s="211"/>
      <c r="E907" s="127"/>
      <c r="F907" s="127"/>
      <c r="G907" s="79">
        <v>416.88</v>
      </c>
      <c r="H907" s="40"/>
    </row>
    <row r="908" spans="1:8" x14ac:dyDescent="0.25">
      <c r="A908" s="225"/>
      <c r="B908" s="81" t="s">
        <v>203</v>
      </c>
      <c r="C908" s="223"/>
      <c r="D908" s="211"/>
      <c r="E908" s="127"/>
      <c r="F908" s="127"/>
      <c r="G908" s="79">
        <f>G909+G910+G911</f>
        <v>824327.38</v>
      </c>
      <c r="H908" s="40"/>
    </row>
    <row r="909" spans="1:8" x14ac:dyDescent="0.25">
      <c r="A909" s="225"/>
      <c r="B909" s="38" t="s">
        <v>184</v>
      </c>
      <c r="C909" s="223"/>
      <c r="D909" s="211"/>
      <c r="E909" s="127"/>
      <c r="F909" s="127"/>
      <c r="G909" s="79">
        <v>823910.5</v>
      </c>
      <c r="H909" s="40"/>
    </row>
    <row r="910" spans="1:8" x14ac:dyDescent="0.25">
      <c r="A910" s="225"/>
      <c r="B910" s="38" t="s">
        <v>185</v>
      </c>
      <c r="C910" s="223"/>
      <c r="D910" s="211"/>
      <c r="E910" s="127"/>
      <c r="F910" s="127"/>
      <c r="G910" s="79"/>
      <c r="H910" s="40"/>
    </row>
    <row r="911" spans="1:8" x14ac:dyDescent="0.25">
      <c r="A911" s="225"/>
      <c r="B911" s="38" t="s">
        <v>186</v>
      </c>
      <c r="C911" s="223"/>
      <c r="D911" s="211"/>
      <c r="E911" s="127"/>
      <c r="F911" s="127"/>
      <c r="G911" s="79">
        <v>416.88</v>
      </c>
      <c r="H911" s="40"/>
    </row>
    <row r="912" spans="1:8" x14ac:dyDescent="0.25">
      <c r="A912" s="225"/>
      <c r="B912" s="81" t="s">
        <v>204</v>
      </c>
      <c r="C912" s="223"/>
      <c r="D912" s="211"/>
      <c r="E912" s="127"/>
      <c r="F912" s="127"/>
      <c r="G912" s="79">
        <f>G913+G914+G915</f>
        <v>901894.2</v>
      </c>
      <c r="H912" s="40"/>
    </row>
    <row r="913" spans="1:8" x14ac:dyDescent="0.25">
      <c r="A913" s="225"/>
      <c r="B913" s="38" t="s">
        <v>184</v>
      </c>
      <c r="C913" s="223"/>
      <c r="D913" s="211"/>
      <c r="E913" s="127"/>
      <c r="F913" s="127"/>
      <c r="G913" s="128">
        <v>901477.32</v>
      </c>
      <c r="H913" s="40"/>
    </row>
    <row r="914" spans="1:8" x14ac:dyDescent="0.25">
      <c r="A914" s="225"/>
      <c r="B914" s="38" t="s">
        <v>185</v>
      </c>
      <c r="C914" s="223"/>
      <c r="D914" s="211"/>
      <c r="E914" s="127"/>
      <c r="F914" s="127"/>
      <c r="G914" s="128"/>
      <c r="H914" s="40"/>
    </row>
    <row r="915" spans="1:8" x14ac:dyDescent="0.25">
      <c r="A915" s="225"/>
      <c r="B915" s="38" t="s">
        <v>186</v>
      </c>
      <c r="C915" s="223"/>
      <c r="D915" s="211"/>
      <c r="E915" s="127"/>
      <c r="F915" s="127"/>
      <c r="G915" s="128">
        <v>416.88</v>
      </c>
      <c r="H915" s="40"/>
    </row>
    <row r="916" spans="1:8" ht="46.5" x14ac:dyDescent="0.25">
      <c r="A916" s="225"/>
      <c r="B916" s="60" t="s">
        <v>312</v>
      </c>
      <c r="C916" s="223"/>
      <c r="D916" s="211"/>
      <c r="E916" s="13"/>
      <c r="F916" s="55"/>
      <c r="G916" s="79">
        <f>G917+G918+G919</f>
        <v>879282.81</v>
      </c>
      <c r="H916" s="40"/>
    </row>
    <row r="917" spans="1:8" x14ac:dyDescent="0.25">
      <c r="A917" s="225"/>
      <c r="B917" s="38" t="s">
        <v>184</v>
      </c>
      <c r="C917" s="223"/>
      <c r="D917" s="211"/>
      <c r="E917" s="127"/>
      <c r="F917" s="127"/>
      <c r="G917" s="79">
        <v>877827.65</v>
      </c>
      <c r="H917" s="40"/>
    </row>
    <row r="918" spans="1:8" x14ac:dyDescent="0.25">
      <c r="A918" s="225"/>
      <c r="B918" s="38" t="s">
        <v>185</v>
      </c>
      <c r="C918" s="223"/>
      <c r="D918" s="211"/>
      <c r="E918" s="127"/>
      <c r="F918" s="127"/>
      <c r="G918" s="128"/>
      <c r="H918" s="40"/>
    </row>
    <row r="919" spans="1:8" x14ac:dyDescent="0.25">
      <c r="A919" s="225"/>
      <c r="B919" s="38" t="s">
        <v>186</v>
      </c>
      <c r="C919" s="223"/>
      <c r="D919" s="211"/>
      <c r="E919" s="127"/>
      <c r="F919" s="127"/>
      <c r="G919" s="128">
        <v>1455.16</v>
      </c>
      <c r="H919" s="40"/>
    </row>
    <row r="920" spans="1:8" ht="31.5" x14ac:dyDescent="0.25">
      <c r="A920" s="225"/>
      <c r="B920" s="126" t="s">
        <v>271</v>
      </c>
      <c r="C920" s="223"/>
      <c r="D920" s="211" t="s">
        <v>21</v>
      </c>
      <c r="E920" s="54"/>
      <c r="F920" s="54"/>
      <c r="G920" s="128"/>
      <c r="H920" s="40"/>
    </row>
    <row r="921" spans="1:8" ht="30" x14ac:dyDescent="0.25">
      <c r="A921" s="225"/>
      <c r="B921" s="81" t="s">
        <v>188</v>
      </c>
      <c r="C921" s="223"/>
      <c r="D921" s="211"/>
      <c r="E921" s="54"/>
      <c r="F921" s="54"/>
      <c r="G921" s="79">
        <f>G922+G923+G924</f>
        <v>1427.98</v>
      </c>
      <c r="H921" s="40"/>
    </row>
    <row r="922" spans="1:8" x14ac:dyDescent="0.25">
      <c r="A922" s="225"/>
      <c r="B922" s="38" t="s">
        <v>184</v>
      </c>
      <c r="C922" s="223"/>
      <c r="D922" s="211"/>
      <c r="E922" s="54"/>
      <c r="F922" s="54"/>
      <c r="G922" s="79">
        <v>288.45</v>
      </c>
      <c r="H922" s="40"/>
    </row>
    <row r="923" spans="1:8" x14ac:dyDescent="0.25">
      <c r="A923" s="225"/>
      <c r="B923" s="38" t="s">
        <v>185</v>
      </c>
      <c r="C923" s="223"/>
      <c r="D923" s="211"/>
      <c r="E923" s="54"/>
      <c r="F923" s="54"/>
      <c r="G923" s="79">
        <v>978.17</v>
      </c>
      <c r="H923" s="40"/>
    </row>
    <row r="924" spans="1:8" x14ac:dyDescent="0.25">
      <c r="A924" s="225"/>
      <c r="B924" s="38" t="s">
        <v>186</v>
      </c>
      <c r="C924" s="223"/>
      <c r="D924" s="211"/>
      <c r="E924" s="54"/>
      <c r="F924" s="54"/>
      <c r="G924" s="79">
        <v>161.36000000000001</v>
      </c>
      <c r="H924" s="40"/>
    </row>
    <row r="925" spans="1:8" x14ac:dyDescent="0.25">
      <c r="A925" s="225"/>
      <c r="B925" s="81" t="s">
        <v>189</v>
      </c>
      <c r="C925" s="223"/>
      <c r="D925" s="211"/>
      <c r="E925" s="54"/>
      <c r="F925" s="54"/>
      <c r="G925" s="79">
        <f>G926+G927+G928</f>
        <v>583.21300000000008</v>
      </c>
      <c r="H925" s="40"/>
    </row>
    <row r="926" spans="1:8" x14ac:dyDescent="0.25">
      <c r="A926" s="225"/>
      <c r="B926" s="38" t="s">
        <v>184</v>
      </c>
      <c r="C926" s="223"/>
      <c r="D926" s="211"/>
      <c r="E926" s="54"/>
      <c r="F926" s="54"/>
      <c r="G926" s="79">
        <v>59.268000000000001</v>
      </c>
      <c r="H926" s="40"/>
    </row>
    <row r="927" spans="1:8" x14ac:dyDescent="0.25">
      <c r="A927" s="225"/>
      <c r="B927" s="38" t="s">
        <v>185</v>
      </c>
      <c r="C927" s="223"/>
      <c r="D927" s="211"/>
      <c r="E927" s="54"/>
      <c r="F927" s="54"/>
      <c r="G927" s="79">
        <v>515.625</v>
      </c>
      <c r="H927" s="40"/>
    </row>
    <row r="928" spans="1:8" x14ac:dyDescent="0.25">
      <c r="A928" s="225"/>
      <c r="B928" s="38" t="s">
        <v>186</v>
      </c>
      <c r="C928" s="223"/>
      <c r="D928" s="211"/>
      <c r="E928" s="54"/>
      <c r="F928" s="54"/>
      <c r="G928" s="79">
        <v>8.32</v>
      </c>
      <c r="H928" s="40"/>
    </row>
    <row r="929" spans="1:8" x14ac:dyDescent="0.25">
      <c r="A929" s="225"/>
      <c r="B929" s="81" t="s">
        <v>190</v>
      </c>
      <c r="C929" s="223"/>
      <c r="D929" s="211"/>
      <c r="E929" s="54"/>
      <c r="F929" s="54"/>
      <c r="G929" s="79">
        <f>G930+G931+G932</f>
        <v>675.70999999999992</v>
      </c>
      <c r="H929" s="40"/>
    </row>
    <row r="930" spans="1:8" x14ac:dyDescent="0.25">
      <c r="A930" s="225"/>
      <c r="B930" s="38" t="s">
        <v>184</v>
      </c>
      <c r="C930" s="223"/>
      <c r="D930" s="211"/>
      <c r="E930" s="54"/>
      <c r="F930" s="54"/>
      <c r="G930" s="79">
        <v>157.44999999999999</v>
      </c>
      <c r="H930" s="40"/>
    </row>
    <row r="931" spans="1:8" x14ac:dyDescent="0.25">
      <c r="A931" s="225"/>
      <c r="B931" s="38" t="s">
        <v>185</v>
      </c>
      <c r="C931" s="223"/>
      <c r="D931" s="211"/>
      <c r="E931" s="54"/>
      <c r="F931" s="54"/>
      <c r="G931" s="79">
        <v>491.61</v>
      </c>
      <c r="H931" s="40"/>
    </row>
    <row r="932" spans="1:8" x14ac:dyDescent="0.25">
      <c r="A932" s="225"/>
      <c r="B932" s="38" t="s">
        <v>186</v>
      </c>
      <c r="C932" s="223"/>
      <c r="D932" s="211"/>
      <c r="E932" s="54"/>
      <c r="F932" s="54"/>
      <c r="G932" s="79">
        <v>26.65</v>
      </c>
      <c r="H932" s="40"/>
    </row>
    <row r="933" spans="1:8" x14ac:dyDescent="0.25">
      <c r="A933" s="225"/>
      <c r="B933" s="81" t="s">
        <v>191</v>
      </c>
      <c r="C933" s="223"/>
      <c r="D933" s="211"/>
      <c r="E933" s="54"/>
      <c r="F933" s="54"/>
      <c r="G933" s="79">
        <f>G934+G935+G936</f>
        <v>663.17</v>
      </c>
      <c r="H933" s="40"/>
    </row>
    <row r="934" spans="1:8" x14ac:dyDescent="0.25">
      <c r="A934" s="225"/>
      <c r="B934" s="38" t="s">
        <v>184</v>
      </c>
      <c r="C934" s="223"/>
      <c r="D934" s="211"/>
      <c r="E934" s="54"/>
      <c r="F934" s="54"/>
      <c r="G934" s="79">
        <v>98.48</v>
      </c>
      <c r="H934" s="40"/>
    </row>
    <row r="935" spans="1:8" x14ac:dyDescent="0.25">
      <c r="A935" s="225"/>
      <c r="B935" s="38" t="s">
        <v>185</v>
      </c>
      <c r="C935" s="223"/>
      <c r="D935" s="211"/>
      <c r="E935" s="54"/>
      <c r="F935" s="54"/>
      <c r="G935" s="79">
        <v>548.02</v>
      </c>
      <c r="H935" s="40"/>
    </row>
    <row r="936" spans="1:8" x14ac:dyDescent="0.25">
      <c r="A936" s="225"/>
      <c r="B936" s="38" t="s">
        <v>186</v>
      </c>
      <c r="C936" s="223"/>
      <c r="D936" s="211"/>
      <c r="E936" s="54"/>
      <c r="F936" s="54"/>
      <c r="G936" s="79">
        <v>16.670000000000002</v>
      </c>
      <c r="H936" s="40"/>
    </row>
    <row r="937" spans="1:8" x14ac:dyDescent="0.25">
      <c r="A937" s="225"/>
      <c r="B937" s="81" t="s">
        <v>192</v>
      </c>
      <c r="C937" s="223"/>
      <c r="D937" s="211"/>
      <c r="E937" s="54"/>
      <c r="F937" s="54"/>
      <c r="G937" s="79">
        <f>G938+G939+G940</f>
        <v>489.28999999999996</v>
      </c>
      <c r="H937" s="40"/>
    </row>
    <row r="938" spans="1:8" x14ac:dyDescent="0.25">
      <c r="A938" s="225"/>
      <c r="B938" s="38" t="s">
        <v>184</v>
      </c>
      <c r="C938" s="223"/>
      <c r="D938" s="211"/>
      <c r="E938" s="54"/>
      <c r="F938" s="54"/>
      <c r="G938" s="79">
        <v>68.27</v>
      </c>
      <c r="H938" s="40"/>
    </row>
    <row r="939" spans="1:8" x14ac:dyDescent="0.25">
      <c r="A939" s="225"/>
      <c r="B939" s="38" t="s">
        <v>185</v>
      </c>
      <c r="C939" s="223"/>
      <c r="D939" s="211"/>
      <c r="E939" s="54"/>
      <c r="F939" s="54"/>
      <c r="G939" s="79">
        <v>410.44</v>
      </c>
      <c r="H939" s="40"/>
    </row>
    <row r="940" spans="1:8" x14ac:dyDescent="0.25">
      <c r="A940" s="225"/>
      <c r="B940" s="38" t="s">
        <v>186</v>
      </c>
      <c r="C940" s="223"/>
      <c r="D940" s="211"/>
      <c r="E940" s="54"/>
      <c r="F940" s="54"/>
      <c r="G940" s="79">
        <v>10.58</v>
      </c>
      <c r="H940" s="40"/>
    </row>
    <row r="941" spans="1:8" x14ac:dyDescent="0.25">
      <c r="A941" s="225"/>
      <c r="B941" s="81" t="s">
        <v>193</v>
      </c>
      <c r="C941" s="223"/>
      <c r="D941" s="211"/>
      <c r="E941" s="54"/>
      <c r="F941" s="54"/>
      <c r="G941" s="79">
        <f>G942+G943+G944</f>
        <v>485.35999999999996</v>
      </c>
      <c r="H941" s="40"/>
    </row>
    <row r="942" spans="1:8" x14ac:dyDescent="0.25">
      <c r="A942" s="225"/>
      <c r="B942" s="38" t="s">
        <v>184</v>
      </c>
      <c r="C942" s="223"/>
      <c r="D942" s="211"/>
      <c r="E942" s="54"/>
      <c r="F942" s="54"/>
      <c r="G942" s="79">
        <v>42.4</v>
      </c>
      <c r="H942" s="40"/>
    </row>
    <row r="943" spans="1:8" x14ac:dyDescent="0.25">
      <c r="A943" s="225"/>
      <c r="B943" s="38" t="s">
        <v>185</v>
      </c>
      <c r="C943" s="223"/>
      <c r="D943" s="211"/>
      <c r="E943" s="54"/>
      <c r="F943" s="54"/>
      <c r="G943" s="79">
        <v>438.14</v>
      </c>
      <c r="H943" s="40"/>
    </row>
    <row r="944" spans="1:8" x14ac:dyDescent="0.25">
      <c r="A944" s="225"/>
      <c r="B944" s="38" t="s">
        <v>186</v>
      </c>
      <c r="C944" s="223"/>
      <c r="D944" s="211"/>
      <c r="E944" s="54"/>
      <c r="F944" s="54"/>
      <c r="G944" s="79">
        <v>4.82</v>
      </c>
      <c r="H944" s="40"/>
    </row>
    <row r="945" spans="1:8" x14ac:dyDescent="0.25">
      <c r="A945" s="225"/>
      <c r="B945" s="81" t="s">
        <v>194</v>
      </c>
      <c r="C945" s="223"/>
      <c r="D945" s="211"/>
      <c r="E945" s="54"/>
      <c r="F945" s="54"/>
      <c r="G945" s="79">
        <f>G946+G947+G948</f>
        <v>2089.6799999999998</v>
      </c>
      <c r="H945" s="40"/>
    </row>
    <row r="946" spans="1:8" x14ac:dyDescent="0.25">
      <c r="A946" s="225"/>
      <c r="B946" s="38" t="s">
        <v>184</v>
      </c>
      <c r="C946" s="223"/>
      <c r="D946" s="211"/>
      <c r="E946" s="54"/>
      <c r="F946" s="54"/>
      <c r="G946" s="79">
        <v>129.47999999999999</v>
      </c>
      <c r="H946" s="40"/>
    </row>
    <row r="947" spans="1:8" x14ac:dyDescent="0.25">
      <c r="A947" s="225"/>
      <c r="B947" s="38" t="s">
        <v>185</v>
      </c>
      <c r="C947" s="223"/>
      <c r="D947" s="211"/>
      <c r="E947" s="54"/>
      <c r="F947" s="54"/>
      <c r="G947" s="79">
        <v>1937.03</v>
      </c>
      <c r="H947" s="40"/>
    </row>
    <row r="948" spans="1:8" x14ac:dyDescent="0.25">
      <c r="A948" s="225"/>
      <c r="B948" s="38" t="s">
        <v>186</v>
      </c>
      <c r="C948" s="223"/>
      <c r="D948" s="211"/>
      <c r="E948" s="54"/>
      <c r="F948" s="54"/>
      <c r="G948" s="79">
        <v>23.17</v>
      </c>
      <c r="H948" s="40"/>
    </row>
    <row r="949" spans="1:8" x14ac:dyDescent="0.25">
      <c r="A949" s="225"/>
      <c r="B949" s="81" t="s">
        <v>195</v>
      </c>
      <c r="C949" s="223"/>
      <c r="D949" s="211"/>
      <c r="E949" s="54"/>
      <c r="F949" s="54"/>
      <c r="G949" s="79">
        <f>G950+G951+G952</f>
        <v>945.56700000000001</v>
      </c>
      <c r="H949" s="40"/>
    </row>
    <row r="950" spans="1:8" x14ac:dyDescent="0.25">
      <c r="A950" s="225"/>
      <c r="B950" s="38" t="s">
        <v>184</v>
      </c>
      <c r="C950" s="223"/>
      <c r="D950" s="211"/>
      <c r="E950" s="54"/>
      <c r="F950" s="54"/>
      <c r="G950" s="79">
        <v>56.735999999999997</v>
      </c>
      <c r="H950" s="40"/>
    </row>
    <row r="951" spans="1:8" x14ac:dyDescent="0.25">
      <c r="A951" s="225"/>
      <c r="B951" s="38" t="s">
        <v>185</v>
      </c>
      <c r="C951" s="223"/>
      <c r="D951" s="211"/>
      <c r="E951" s="54"/>
      <c r="F951" s="54"/>
      <c r="G951" s="79">
        <v>879.09100000000001</v>
      </c>
      <c r="H951" s="40"/>
    </row>
    <row r="952" spans="1:8" x14ac:dyDescent="0.25">
      <c r="A952" s="225"/>
      <c r="B952" s="38" t="s">
        <v>186</v>
      </c>
      <c r="C952" s="223"/>
      <c r="D952" s="211"/>
      <c r="E952" s="54"/>
      <c r="F952" s="54"/>
      <c r="G952" s="79">
        <v>9.74</v>
      </c>
      <c r="H952" s="40"/>
    </row>
    <row r="953" spans="1:8" x14ac:dyDescent="0.25">
      <c r="A953" s="225"/>
      <c r="B953" s="81" t="s">
        <v>196</v>
      </c>
      <c r="C953" s="223"/>
      <c r="D953" s="211"/>
      <c r="E953" s="54"/>
      <c r="F953" s="54"/>
      <c r="G953" s="79">
        <f>G954+G955+G956</f>
        <v>710.93</v>
      </c>
      <c r="H953" s="40"/>
    </row>
    <row r="954" spans="1:8" x14ac:dyDescent="0.25">
      <c r="A954" s="225"/>
      <c r="B954" s="38" t="s">
        <v>184</v>
      </c>
      <c r="C954" s="223"/>
      <c r="D954" s="211"/>
      <c r="E954" s="54"/>
      <c r="F954" s="54"/>
      <c r="G954" s="79">
        <v>36.01</v>
      </c>
      <c r="H954" s="40"/>
    </row>
    <row r="955" spans="1:8" x14ac:dyDescent="0.25">
      <c r="A955" s="225"/>
      <c r="B955" s="38" t="s">
        <v>185</v>
      </c>
      <c r="C955" s="223"/>
      <c r="D955" s="211"/>
      <c r="E955" s="54"/>
      <c r="F955" s="54"/>
      <c r="G955" s="79">
        <v>668.79</v>
      </c>
      <c r="H955" s="40"/>
    </row>
    <row r="956" spans="1:8" x14ac:dyDescent="0.25">
      <c r="A956" s="225"/>
      <c r="B956" s="38" t="s">
        <v>186</v>
      </c>
      <c r="C956" s="223"/>
      <c r="D956" s="211"/>
      <c r="E956" s="54"/>
      <c r="F956" s="54"/>
      <c r="G956" s="79">
        <v>6.13</v>
      </c>
      <c r="H956" s="40"/>
    </row>
    <row r="957" spans="1:8" x14ac:dyDescent="0.25">
      <c r="A957" s="225"/>
      <c r="B957" s="81" t="s">
        <v>197</v>
      </c>
      <c r="C957" s="223"/>
      <c r="D957" s="211"/>
      <c r="E957" s="54"/>
      <c r="F957" s="54"/>
      <c r="G957" s="79">
        <f>G958+G959+G960</f>
        <v>509.75</v>
      </c>
      <c r="H957" s="40"/>
    </row>
    <row r="958" spans="1:8" x14ac:dyDescent="0.25">
      <c r="A958" s="225"/>
      <c r="B958" s="38" t="s">
        <v>184</v>
      </c>
      <c r="C958" s="223"/>
      <c r="D958" s="211"/>
      <c r="E958" s="54"/>
      <c r="F958" s="54"/>
      <c r="G958" s="79">
        <v>15.15</v>
      </c>
      <c r="H958" s="40"/>
    </row>
    <row r="959" spans="1:8" x14ac:dyDescent="0.25">
      <c r="A959" s="225"/>
      <c r="B959" s="38" t="s">
        <v>185</v>
      </c>
      <c r="C959" s="223"/>
      <c r="D959" s="211"/>
      <c r="E959" s="54"/>
      <c r="F959" s="54"/>
      <c r="G959" s="79">
        <v>491.85</v>
      </c>
      <c r="H959" s="40"/>
    </row>
    <row r="960" spans="1:8" x14ac:dyDescent="0.25">
      <c r="A960" s="225"/>
      <c r="B960" s="38" t="s">
        <v>186</v>
      </c>
      <c r="C960" s="223"/>
      <c r="D960" s="211"/>
      <c r="E960" s="54"/>
      <c r="F960" s="54"/>
      <c r="G960" s="79">
        <v>2.75</v>
      </c>
      <c r="H960" s="40"/>
    </row>
    <row r="961" spans="1:8" x14ac:dyDescent="0.25">
      <c r="A961" s="225"/>
      <c r="B961" s="81" t="s">
        <v>198</v>
      </c>
      <c r="C961" s="223"/>
      <c r="D961" s="211"/>
      <c r="E961" s="54"/>
      <c r="F961" s="54"/>
      <c r="G961" s="79">
        <f>G962+G963+G964</f>
        <v>1571.5000000000002</v>
      </c>
      <c r="H961" s="40"/>
    </row>
    <row r="962" spans="1:8" x14ac:dyDescent="0.25">
      <c r="A962" s="225"/>
      <c r="B962" s="38" t="s">
        <v>184</v>
      </c>
      <c r="C962" s="223"/>
      <c r="D962" s="211"/>
      <c r="E962" s="54"/>
      <c r="F962" s="54"/>
      <c r="G962" s="79">
        <v>212.42</v>
      </c>
      <c r="H962" s="40"/>
    </row>
    <row r="963" spans="1:8" x14ac:dyDescent="0.25">
      <c r="A963" s="225"/>
      <c r="B963" s="38" t="s">
        <v>185</v>
      </c>
      <c r="C963" s="223"/>
      <c r="D963" s="211"/>
      <c r="E963" s="54"/>
      <c r="F963" s="54"/>
      <c r="G963" s="79">
        <v>1305.1500000000001</v>
      </c>
      <c r="H963" s="40"/>
    </row>
    <row r="964" spans="1:8" x14ac:dyDescent="0.25">
      <c r="A964" s="225"/>
      <c r="B964" s="38" t="s">
        <v>186</v>
      </c>
      <c r="C964" s="223"/>
      <c r="D964" s="211"/>
      <c r="E964" s="54"/>
      <c r="F964" s="54"/>
      <c r="G964" s="79">
        <v>53.93</v>
      </c>
      <c r="H964" s="40"/>
    </row>
    <row r="965" spans="1:8" x14ac:dyDescent="0.25">
      <c r="A965" s="225"/>
      <c r="B965" s="81" t="s">
        <v>187</v>
      </c>
      <c r="C965" s="223"/>
      <c r="D965" s="211"/>
      <c r="E965" s="54"/>
      <c r="F965" s="54"/>
      <c r="G965" s="79">
        <f>G966+G967+G968</f>
        <v>4081.21</v>
      </c>
      <c r="H965" s="40"/>
    </row>
    <row r="966" spans="1:8" x14ac:dyDescent="0.25">
      <c r="A966" s="225"/>
      <c r="B966" s="38" t="s">
        <v>184</v>
      </c>
      <c r="C966" s="223"/>
      <c r="D966" s="211"/>
      <c r="E966" s="54"/>
      <c r="F966" s="54"/>
      <c r="G966" s="79">
        <v>421.13</v>
      </c>
      <c r="H966" s="40"/>
    </row>
    <row r="967" spans="1:8" x14ac:dyDescent="0.25">
      <c r="A967" s="225"/>
      <c r="B967" s="38" t="s">
        <v>185</v>
      </c>
      <c r="C967" s="223"/>
      <c r="D967" s="211"/>
      <c r="E967" s="54"/>
      <c r="F967" s="54"/>
      <c r="G967" s="79">
        <v>3508.85</v>
      </c>
      <c r="H967" s="40"/>
    </row>
    <row r="968" spans="1:8" x14ac:dyDescent="0.25">
      <c r="A968" s="225"/>
      <c r="B968" s="38" t="s">
        <v>186</v>
      </c>
      <c r="C968" s="223"/>
      <c r="D968" s="211"/>
      <c r="E968" s="54"/>
      <c r="F968" s="54"/>
      <c r="G968" s="79">
        <v>151.22999999999999</v>
      </c>
      <c r="H968" s="40"/>
    </row>
    <row r="969" spans="1:8" ht="30" x14ac:dyDescent="0.25">
      <c r="A969" s="225"/>
      <c r="B969" s="81" t="s">
        <v>205</v>
      </c>
      <c r="C969" s="223"/>
      <c r="D969" s="211"/>
      <c r="E969" s="40"/>
      <c r="F969" s="40"/>
      <c r="G969" s="79">
        <f>G970+G971+G972</f>
        <v>2820.46</v>
      </c>
      <c r="H969" s="40"/>
    </row>
    <row r="970" spans="1:8" x14ac:dyDescent="0.25">
      <c r="A970" s="225"/>
      <c r="B970" s="38" t="s">
        <v>184</v>
      </c>
      <c r="C970" s="223"/>
      <c r="D970" s="211"/>
      <c r="E970" s="40"/>
      <c r="F970" s="40"/>
      <c r="G970" s="167">
        <v>687.94</v>
      </c>
      <c r="H970" s="40"/>
    </row>
    <row r="971" spans="1:8" x14ac:dyDescent="0.25">
      <c r="A971" s="225"/>
      <c r="B971" s="38" t="s">
        <v>185</v>
      </c>
      <c r="C971" s="223"/>
      <c r="D971" s="211"/>
      <c r="E971" s="40"/>
      <c r="F971" s="40"/>
      <c r="G971" s="167">
        <v>1856.87</v>
      </c>
      <c r="H971" s="40"/>
    </row>
    <row r="972" spans="1:8" x14ac:dyDescent="0.25">
      <c r="A972" s="225"/>
      <c r="B972" s="38" t="s">
        <v>186</v>
      </c>
      <c r="C972" s="223"/>
      <c r="D972" s="211"/>
      <c r="E972" s="40"/>
      <c r="F972" s="40"/>
      <c r="G972" s="167">
        <v>275.64999999999998</v>
      </c>
      <c r="H972" s="40"/>
    </row>
    <row r="973" spans="1:8" ht="30" x14ac:dyDescent="0.25">
      <c r="A973" s="225"/>
      <c r="B973" s="81" t="s">
        <v>206</v>
      </c>
      <c r="C973" s="223"/>
      <c r="D973" s="211"/>
      <c r="E973" s="40"/>
      <c r="F973" s="40"/>
      <c r="G973" s="79">
        <f>G974+G975+G976</f>
        <v>631.45000000000005</v>
      </c>
      <c r="H973" s="40"/>
    </row>
    <row r="974" spans="1:8" x14ac:dyDescent="0.25">
      <c r="A974" s="225"/>
      <c r="B974" s="38" t="s">
        <v>184</v>
      </c>
      <c r="C974" s="223"/>
      <c r="D974" s="211"/>
      <c r="E974" s="40"/>
      <c r="F974" s="40"/>
      <c r="G974" s="167">
        <v>154.02000000000001</v>
      </c>
      <c r="H974" s="40"/>
    </row>
    <row r="975" spans="1:8" x14ac:dyDescent="0.25">
      <c r="A975" s="225"/>
      <c r="B975" s="38" t="s">
        <v>185</v>
      </c>
      <c r="C975" s="223"/>
      <c r="D975" s="211"/>
      <c r="E975" s="40"/>
      <c r="F975" s="40"/>
      <c r="G975" s="167">
        <v>415.72</v>
      </c>
      <c r="H975" s="40"/>
    </row>
    <row r="976" spans="1:8" x14ac:dyDescent="0.25">
      <c r="A976" s="225"/>
      <c r="B976" s="38" t="s">
        <v>186</v>
      </c>
      <c r="C976" s="223"/>
      <c r="D976" s="211"/>
      <c r="E976" s="40"/>
      <c r="F976" s="40"/>
      <c r="G976" s="167">
        <v>61.71</v>
      </c>
      <c r="H976" s="40"/>
    </row>
    <row r="977" spans="1:8" ht="30" x14ac:dyDescent="0.25">
      <c r="A977" s="225"/>
      <c r="B977" s="81" t="s">
        <v>207</v>
      </c>
      <c r="C977" s="223"/>
      <c r="D977" s="211"/>
      <c r="E977" s="40"/>
      <c r="F977" s="40"/>
      <c r="G977" s="79">
        <f>G978+G979+G980</f>
        <v>228.44</v>
      </c>
      <c r="H977" s="40"/>
    </row>
    <row r="978" spans="1:8" x14ac:dyDescent="0.25">
      <c r="A978" s="225"/>
      <c r="B978" s="38" t="s">
        <v>184</v>
      </c>
      <c r="C978" s="223"/>
      <c r="D978" s="211"/>
      <c r="E978" s="40"/>
      <c r="F978" s="40"/>
      <c r="G978" s="167">
        <v>55.72</v>
      </c>
      <c r="H978" s="40"/>
    </row>
    <row r="979" spans="1:8" x14ac:dyDescent="0.25">
      <c r="A979" s="225"/>
      <c r="B979" s="38" t="s">
        <v>185</v>
      </c>
      <c r="C979" s="223"/>
      <c r="D979" s="211"/>
      <c r="E979" s="40"/>
      <c r="F979" s="40"/>
      <c r="G979" s="167">
        <v>150.38999999999999</v>
      </c>
      <c r="H979" s="40"/>
    </row>
    <row r="980" spans="1:8" x14ac:dyDescent="0.25">
      <c r="A980" s="225"/>
      <c r="B980" s="38" t="s">
        <v>186</v>
      </c>
      <c r="C980" s="223"/>
      <c r="D980" s="211"/>
      <c r="E980" s="40"/>
      <c r="F980" s="40"/>
      <c r="G980" s="167">
        <v>22.33</v>
      </c>
      <c r="H980" s="40"/>
    </row>
    <row r="981" spans="1:8" ht="30" x14ac:dyDescent="0.25">
      <c r="A981" s="225"/>
      <c r="B981" s="81" t="s">
        <v>208</v>
      </c>
      <c r="C981" s="223"/>
      <c r="D981" s="211"/>
      <c r="E981" s="40"/>
      <c r="F981" s="40"/>
      <c r="G981" s="79">
        <f>G982+G983+G984</f>
        <v>2175.5700000000002</v>
      </c>
      <c r="H981" s="40"/>
    </row>
    <row r="982" spans="1:8" x14ac:dyDescent="0.25">
      <c r="A982" s="225"/>
      <c r="B982" s="38" t="s">
        <v>184</v>
      </c>
      <c r="C982" s="223"/>
      <c r="D982" s="211"/>
      <c r="E982" s="40"/>
      <c r="F982" s="40"/>
      <c r="G982" s="167">
        <v>141.38999999999999</v>
      </c>
      <c r="H982" s="40"/>
    </row>
    <row r="983" spans="1:8" ht="15" customHeight="1" x14ac:dyDescent="0.25">
      <c r="A983" s="225"/>
      <c r="B983" s="38" t="s">
        <v>185</v>
      </c>
      <c r="C983" s="223"/>
      <c r="D983" s="211"/>
      <c r="E983" s="40"/>
      <c r="F983" s="40"/>
      <c r="G983" s="167">
        <v>1858.72</v>
      </c>
      <c r="H983" s="40"/>
    </row>
    <row r="984" spans="1:8" x14ac:dyDescent="0.25">
      <c r="A984" s="225"/>
      <c r="B984" s="38" t="s">
        <v>186</v>
      </c>
      <c r="C984" s="223"/>
      <c r="D984" s="211"/>
      <c r="E984" s="40"/>
      <c r="F984" s="40"/>
      <c r="G984" s="167">
        <v>175.46</v>
      </c>
      <c r="H984" s="40"/>
    </row>
    <row r="985" spans="1:8" ht="30" x14ac:dyDescent="0.25">
      <c r="A985" s="225"/>
      <c r="B985" s="81" t="s">
        <v>209</v>
      </c>
      <c r="C985" s="223"/>
      <c r="D985" s="211"/>
      <c r="E985" s="40"/>
      <c r="F985" s="40"/>
      <c r="G985" s="79">
        <f>G986+G987+G988</f>
        <v>487.06600000000003</v>
      </c>
      <c r="H985" s="40"/>
    </row>
    <row r="986" spans="1:8" x14ac:dyDescent="0.25">
      <c r="A986" s="225"/>
      <c r="B986" s="38" t="s">
        <v>184</v>
      </c>
      <c r="C986" s="223"/>
      <c r="D986" s="211"/>
      <c r="E986" s="40"/>
      <c r="F986" s="40"/>
      <c r="G986" s="167">
        <v>31.652999999999999</v>
      </c>
      <c r="H986" s="40"/>
    </row>
    <row r="987" spans="1:8" x14ac:dyDescent="0.25">
      <c r="A987" s="225"/>
      <c r="B987" s="38" t="s">
        <v>185</v>
      </c>
      <c r="C987" s="223"/>
      <c r="D987" s="211"/>
      <c r="E987" s="40"/>
      <c r="F987" s="40"/>
      <c r="G987" s="167">
        <v>416.13299999999998</v>
      </c>
      <c r="H987" s="40"/>
    </row>
    <row r="988" spans="1:8" x14ac:dyDescent="0.25">
      <c r="A988" s="225"/>
      <c r="B988" s="38" t="s">
        <v>186</v>
      </c>
      <c r="C988" s="223"/>
      <c r="D988" s="211"/>
      <c r="E988" s="40"/>
      <c r="F988" s="40"/>
      <c r="G988" s="167">
        <v>39.28</v>
      </c>
      <c r="H988" s="40"/>
    </row>
    <row r="989" spans="1:8" ht="30" x14ac:dyDescent="0.25">
      <c r="A989" s="225"/>
      <c r="B989" s="81" t="s">
        <v>210</v>
      </c>
      <c r="C989" s="223"/>
      <c r="D989" s="211"/>
      <c r="E989" s="40"/>
      <c r="F989" s="40"/>
      <c r="G989" s="79">
        <f>G990+G991+G992</f>
        <v>181.89999999999998</v>
      </c>
      <c r="H989" s="40"/>
    </row>
    <row r="990" spans="1:8" x14ac:dyDescent="0.25">
      <c r="A990" s="225"/>
      <c r="B990" s="38" t="s">
        <v>184</v>
      </c>
      <c r="C990" s="223"/>
      <c r="D990" s="211"/>
      <c r="E990" s="40"/>
      <c r="F990" s="40"/>
      <c r="G990" s="167">
        <v>11.82</v>
      </c>
      <c r="H990" s="40"/>
    </row>
    <row r="991" spans="1:8" x14ac:dyDescent="0.25">
      <c r="A991" s="225"/>
      <c r="B991" s="38" t="s">
        <v>185</v>
      </c>
      <c r="C991" s="223"/>
      <c r="D991" s="211"/>
      <c r="E991" s="40"/>
      <c r="F991" s="40"/>
      <c r="G991" s="167">
        <v>155.41</v>
      </c>
      <c r="H991" s="40"/>
    </row>
    <row r="992" spans="1:8" x14ac:dyDescent="0.25">
      <c r="A992" s="225"/>
      <c r="B992" s="38" t="s">
        <v>186</v>
      </c>
      <c r="C992" s="224"/>
      <c r="D992" s="211"/>
      <c r="E992" s="40"/>
      <c r="F992" s="40"/>
      <c r="G992" s="167">
        <v>14.67</v>
      </c>
      <c r="H992" s="40"/>
    </row>
    <row r="993" spans="1:8" ht="18" customHeight="1" x14ac:dyDescent="0.25">
      <c r="A993" s="225"/>
      <c r="B993" s="218" t="s">
        <v>212</v>
      </c>
      <c r="C993" s="218"/>
      <c r="D993" s="218"/>
      <c r="E993" s="218"/>
      <c r="F993" s="218"/>
      <c r="G993" s="218"/>
      <c r="H993" s="218"/>
    </row>
    <row r="994" spans="1:8" ht="15.75" x14ac:dyDescent="0.25">
      <c r="A994" s="225"/>
      <c r="B994" s="219" t="s">
        <v>418</v>
      </c>
      <c r="C994" s="219"/>
      <c r="D994" s="219"/>
      <c r="E994" s="219"/>
      <c r="F994" s="219"/>
      <c r="G994" s="219"/>
      <c r="H994" s="219"/>
    </row>
    <row r="995" spans="1:8" ht="121.5" customHeight="1" x14ac:dyDescent="0.25">
      <c r="A995" s="225"/>
      <c r="B995" s="60" t="s">
        <v>273</v>
      </c>
      <c r="C995" s="227" t="s">
        <v>408</v>
      </c>
      <c r="D995" s="225" t="s">
        <v>21</v>
      </c>
      <c r="E995" s="225"/>
      <c r="F995" s="225"/>
      <c r="G995" s="225"/>
      <c r="H995" s="69"/>
    </row>
    <row r="996" spans="1:8" x14ac:dyDescent="0.25">
      <c r="A996" s="225"/>
      <c r="B996" s="70" t="s">
        <v>180</v>
      </c>
      <c r="C996" s="228"/>
      <c r="D996" s="225"/>
      <c r="E996" s="127"/>
      <c r="F996" s="127"/>
      <c r="G996" s="162">
        <f>G1001+G1011+G1021</f>
        <v>939.25</v>
      </c>
      <c r="H996" s="69"/>
    </row>
    <row r="997" spans="1:8" x14ac:dyDescent="0.25">
      <c r="A997" s="225"/>
      <c r="B997" s="70" t="s">
        <v>181</v>
      </c>
      <c r="C997" s="228"/>
      <c r="D997" s="225"/>
      <c r="E997" s="127"/>
      <c r="F997" s="127"/>
      <c r="G997" s="162">
        <f>G1002+G1012+G1022</f>
        <v>661.06000000000006</v>
      </c>
      <c r="H997" s="69"/>
    </row>
    <row r="998" spans="1:8" x14ac:dyDescent="0.25">
      <c r="A998" s="225"/>
      <c r="B998" s="70" t="s">
        <v>182</v>
      </c>
      <c r="C998" s="228"/>
      <c r="D998" s="225"/>
      <c r="E998" s="127"/>
      <c r="F998" s="127"/>
      <c r="G998" s="162">
        <f>G1003+G1013+G1023</f>
        <v>258.31</v>
      </c>
      <c r="H998" s="69"/>
    </row>
    <row r="999" spans="1:8" x14ac:dyDescent="0.25">
      <c r="A999" s="225"/>
      <c r="B999" s="70" t="s">
        <v>183</v>
      </c>
      <c r="C999" s="228"/>
      <c r="D999" s="225"/>
      <c r="E999" s="127"/>
      <c r="F999" s="127"/>
      <c r="G999" s="162">
        <f>G1004+G1014+G1024</f>
        <v>109.25</v>
      </c>
      <c r="H999" s="69"/>
    </row>
    <row r="1000" spans="1:8" ht="30" x14ac:dyDescent="0.25">
      <c r="A1000" s="225"/>
      <c r="B1000" s="54" t="s">
        <v>17</v>
      </c>
      <c r="C1000" s="228"/>
      <c r="D1000" s="225"/>
      <c r="E1000" s="127"/>
      <c r="F1000" s="127"/>
      <c r="G1000" s="162"/>
      <c r="H1000" s="69"/>
    </row>
    <row r="1001" spans="1:8" x14ac:dyDescent="0.25">
      <c r="A1001" s="225"/>
      <c r="B1001" s="70" t="s">
        <v>180</v>
      </c>
      <c r="C1001" s="228"/>
      <c r="D1001" s="225"/>
      <c r="E1001" s="127"/>
      <c r="F1001" s="127"/>
      <c r="G1001" s="162">
        <v>388.68</v>
      </c>
      <c r="H1001" s="69"/>
    </row>
    <row r="1002" spans="1:8" x14ac:dyDescent="0.25">
      <c r="A1002" s="225"/>
      <c r="B1002" s="70" t="s">
        <v>181</v>
      </c>
      <c r="C1002" s="228"/>
      <c r="D1002" s="225"/>
      <c r="E1002" s="127"/>
      <c r="F1002" s="127"/>
      <c r="G1002" s="162">
        <v>302.29000000000002</v>
      </c>
      <c r="H1002" s="69"/>
    </row>
    <row r="1003" spans="1:8" x14ac:dyDescent="0.25">
      <c r="A1003" s="225"/>
      <c r="B1003" s="70" t="s">
        <v>182</v>
      </c>
      <c r="C1003" s="228"/>
      <c r="D1003" s="225"/>
      <c r="E1003" s="127"/>
      <c r="F1003" s="127"/>
      <c r="G1003" s="162">
        <v>115.56</v>
      </c>
      <c r="H1003" s="69"/>
    </row>
    <row r="1004" spans="1:8" x14ac:dyDescent="0.25">
      <c r="A1004" s="225"/>
      <c r="B1004" s="70" t="s">
        <v>183</v>
      </c>
      <c r="C1004" s="228"/>
      <c r="D1004" s="225"/>
      <c r="E1004" s="127"/>
      <c r="F1004" s="127"/>
      <c r="G1004" s="162">
        <v>45.46</v>
      </c>
      <c r="H1004" s="69"/>
    </row>
    <row r="1005" spans="1:8" ht="30" x14ac:dyDescent="0.25">
      <c r="A1005" s="225"/>
      <c r="B1005" s="54" t="s">
        <v>26</v>
      </c>
      <c r="C1005" s="228"/>
      <c r="D1005" s="225"/>
      <c r="E1005" s="127"/>
      <c r="F1005" s="127"/>
      <c r="G1005" s="162"/>
      <c r="H1005" s="69"/>
    </row>
    <row r="1006" spans="1:8" x14ac:dyDescent="0.25">
      <c r="A1006" s="225"/>
      <c r="B1006" s="70" t="s">
        <v>180</v>
      </c>
      <c r="C1006" s="228"/>
      <c r="D1006" s="225"/>
      <c r="E1006" s="127"/>
      <c r="F1006" s="127"/>
      <c r="G1006" s="162"/>
      <c r="H1006" s="69"/>
    </row>
    <row r="1007" spans="1:8" x14ac:dyDescent="0.25">
      <c r="A1007" s="225"/>
      <c r="B1007" s="70" t="s">
        <v>181</v>
      </c>
      <c r="C1007" s="228"/>
      <c r="D1007" s="225"/>
      <c r="E1007" s="127"/>
      <c r="F1007" s="127"/>
      <c r="G1007" s="162"/>
      <c r="H1007" s="69"/>
    </row>
    <row r="1008" spans="1:8" x14ac:dyDescent="0.25">
      <c r="A1008" s="225"/>
      <c r="B1008" s="70" t="s">
        <v>182</v>
      </c>
      <c r="C1008" s="228"/>
      <c r="D1008" s="225"/>
      <c r="E1008" s="127"/>
      <c r="F1008" s="127"/>
      <c r="G1008" s="162"/>
      <c r="H1008" s="69"/>
    </row>
    <row r="1009" spans="1:8" x14ac:dyDescent="0.25">
      <c r="A1009" s="225"/>
      <c r="B1009" s="70" t="s">
        <v>183</v>
      </c>
      <c r="C1009" s="228"/>
      <c r="D1009" s="225"/>
      <c r="E1009" s="127"/>
      <c r="F1009" s="127"/>
      <c r="G1009" s="162"/>
      <c r="H1009" s="69"/>
    </row>
    <row r="1010" spans="1:8" x14ac:dyDescent="0.25">
      <c r="A1010" s="225"/>
      <c r="B1010" s="54" t="s">
        <v>28</v>
      </c>
      <c r="C1010" s="228"/>
      <c r="D1010" s="225"/>
      <c r="E1010" s="127"/>
      <c r="F1010" s="127"/>
      <c r="G1010" s="162"/>
      <c r="H1010" s="69"/>
    </row>
    <row r="1011" spans="1:8" x14ac:dyDescent="0.25">
      <c r="A1011" s="225"/>
      <c r="B1011" s="70" t="s">
        <v>180</v>
      </c>
      <c r="C1011" s="228"/>
      <c r="D1011" s="225"/>
      <c r="E1011" s="127"/>
      <c r="F1011" s="127"/>
      <c r="G1011" s="162">
        <v>197.46</v>
      </c>
      <c r="H1011" s="69"/>
    </row>
    <row r="1012" spans="1:8" x14ac:dyDescent="0.25">
      <c r="A1012" s="225"/>
      <c r="B1012" s="70" t="s">
        <v>181</v>
      </c>
      <c r="C1012" s="228"/>
      <c r="D1012" s="225"/>
      <c r="E1012" s="127"/>
      <c r="F1012" s="127"/>
      <c r="G1012" s="162">
        <v>126.65</v>
      </c>
      <c r="H1012" s="69"/>
    </row>
    <row r="1013" spans="1:8" x14ac:dyDescent="0.25">
      <c r="A1013" s="225"/>
      <c r="B1013" s="70" t="s">
        <v>182</v>
      </c>
      <c r="C1013" s="228"/>
      <c r="D1013" s="225"/>
      <c r="E1013" s="127"/>
      <c r="F1013" s="127"/>
      <c r="G1013" s="162">
        <v>54.04</v>
      </c>
      <c r="H1013" s="69"/>
    </row>
    <row r="1014" spans="1:8" x14ac:dyDescent="0.25">
      <c r="A1014" s="225"/>
      <c r="B1014" s="70" t="s">
        <v>183</v>
      </c>
      <c r="C1014" s="228"/>
      <c r="D1014" s="225"/>
      <c r="E1014" s="127"/>
      <c r="F1014" s="127"/>
      <c r="G1014" s="162">
        <v>18.23</v>
      </c>
      <c r="H1014" s="69"/>
    </row>
    <row r="1015" spans="1:8" ht="30" x14ac:dyDescent="0.25">
      <c r="A1015" s="225"/>
      <c r="B1015" s="54" t="s">
        <v>94</v>
      </c>
      <c r="C1015" s="228"/>
      <c r="D1015" s="225"/>
      <c r="E1015" s="127"/>
      <c r="F1015" s="127"/>
      <c r="G1015" s="162"/>
      <c r="H1015" s="69"/>
    </row>
    <row r="1016" spans="1:8" x14ac:dyDescent="0.25">
      <c r="A1016" s="225"/>
      <c r="B1016" s="70" t="s">
        <v>180</v>
      </c>
      <c r="C1016" s="228"/>
      <c r="D1016" s="225"/>
      <c r="E1016" s="127"/>
      <c r="F1016" s="127"/>
      <c r="G1016" s="162"/>
      <c r="H1016" s="69"/>
    </row>
    <row r="1017" spans="1:8" x14ac:dyDescent="0.25">
      <c r="A1017" s="225"/>
      <c r="B1017" s="70" t="s">
        <v>181</v>
      </c>
      <c r="C1017" s="228"/>
      <c r="D1017" s="225"/>
      <c r="E1017" s="127"/>
      <c r="F1017" s="127"/>
      <c r="G1017" s="162"/>
      <c r="H1017" s="69"/>
    </row>
    <row r="1018" spans="1:8" x14ac:dyDescent="0.25">
      <c r="A1018" s="225"/>
      <c r="B1018" s="70" t="s">
        <v>182</v>
      </c>
      <c r="C1018" s="228"/>
      <c r="D1018" s="225"/>
      <c r="E1018" s="127"/>
      <c r="F1018" s="127"/>
      <c r="G1018" s="162"/>
      <c r="H1018" s="69"/>
    </row>
    <row r="1019" spans="1:8" x14ac:dyDescent="0.25">
      <c r="A1019" s="225"/>
      <c r="B1019" s="70" t="s">
        <v>183</v>
      </c>
      <c r="C1019" s="228"/>
      <c r="D1019" s="225"/>
      <c r="E1019" s="127"/>
      <c r="F1019" s="127"/>
      <c r="G1019" s="162"/>
      <c r="H1019" s="69"/>
    </row>
    <row r="1020" spans="1:8" ht="30" x14ac:dyDescent="0.25">
      <c r="A1020" s="225"/>
      <c r="B1020" s="54" t="s">
        <v>30</v>
      </c>
      <c r="C1020" s="228"/>
      <c r="D1020" s="225"/>
      <c r="E1020" s="127"/>
      <c r="F1020" s="127"/>
      <c r="G1020" s="162"/>
      <c r="H1020" s="69"/>
    </row>
    <row r="1021" spans="1:8" x14ac:dyDescent="0.25">
      <c r="A1021" s="225"/>
      <c r="B1021" s="70" t="s">
        <v>180</v>
      </c>
      <c r="C1021" s="228"/>
      <c r="D1021" s="225"/>
      <c r="E1021" s="127"/>
      <c r="F1021" s="127"/>
      <c r="G1021" s="162">
        <v>353.11</v>
      </c>
      <c r="H1021" s="69"/>
    </row>
    <row r="1022" spans="1:8" x14ac:dyDescent="0.25">
      <c r="A1022" s="225"/>
      <c r="B1022" s="70" t="s">
        <v>181</v>
      </c>
      <c r="C1022" s="228"/>
      <c r="D1022" s="225"/>
      <c r="E1022" s="127"/>
      <c r="F1022" s="127"/>
      <c r="G1022" s="162">
        <v>232.12</v>
      </c>
      <c r="H1022" s="69"/>
    </row>
    <row r="1023" spans="1:8" x14ac:dyDescent="0.25">
      <c r="A1023" s="225"/>
      <c r="B1023" s="70" t="s">
        <v>182</v>
      </c>
      <c r="C1023" s="228"/>
      <c r="D1023" s="225"/>
      <c r="E1023" s="127"/>
      <c r="F1023" s="127"/>
      <c r="G1023" s="162">
        <v>88.71</v>
      </c>
      <c r="H1023" s="69"/>
    </row>
    <row r="1024" spans="1:8" x14ac:dyDescent="0.25">
      <c r="A1024" s="225"/>
      <c r="B1024" s="70" t="s">
        <v>183</v>
      </c>
      <c r="C1024" s="228"/>
      <c r="D1024" s="225"/>
      <c r="E1024" s="127"/>
      <c r="F1024" s="127"/>
      <c r="G1024" s="162">
        <v>45.56</v>
      </c>
      <c r="H1024" s="69"/>
    </row>
    <row r="1025" spans="1:8" ht="46.5" x14ac:dyDescent="0.25">
      <c r="A1025" s="225"/>
      <c r="B1025" s="60" t="s">
        <v>274</v>
      </c>
      <c r="C1025" s="228"/>
      <c r="D1025" s="225" t="s">
        <v>48</v>
      </c>
      <c r="E1025" s="225"/>
      <c r="F1025" s="225"/>
      <c r="G1025" s="225"/>
      <c r="H1025" s="225"/>
    </row>
    <row r="1026" spans="1:8" x14ac:dyDescent="0.25">
      <c r="A1026" s="225"/>
      <c r="B1026" s="60" t="s">
        <v>44</v>
      </c>
      <c r="C1026" s="228"/>
      <c r="D1026" s="225"/>
      <c r="E1026" s="225"/>
      <c r="F1026" s="225"/>
      <c r="G1026" s="225"/>
      <c r="H1026" s="225"/>
    </row>
    <row r="1027" spans="1:8" x14ac:dyDescent="0.25">
      <c r="A1027" s="225"/>
      <c r="B1027" s="164" t="s">
        <v>412</v>
      </c>
      <c r="C1027" s="228"/>
      <c r="D1027" s="225"/>
      <c r="E1027" s="127"/>
      <c r="F1027" s="127"/>
      <c r="G1027" s="157"/>
      <c r="H1027" s="69"/>
    </row>
    <row r="1028" spans="1:8" x14ac:dyDescent="0.25">
      <c r="A1028" s="225"/>
      <c r="B1028" s="81" t="s">
        <v>279</v>
      </c>
      <c r="C1028" s="228"/>
      <c r="D1028" s="225"/>
      <c r="E1028" s="120"/>
      <c r="F1028" s="120"/>
      <c r="G1028" s="128">
        <f>G1033/2</f>
        <v>212498.715</v>
      </c>
      <c r="H1028" s="168"/>
    </row>
    <row r="1029" spans="1:8" x14ac:dyDescent="0.25">
      <c r="A1029" s="225"/>
      <c r="B1029" s="38" t="s">
        <v>184</v>
      </c>
      <c r="C1029" s="228"/>
      <c r="D1029" s="225"/>
      <c r="E1029" s="120"/>
      <c r="F1029" s="120"/>
      <c r="G1029" s="128">
        <f t="shared" ref="G1029:G1031" si="42">G1034/2</f>
        <v>208972.035</v>
      </c>
      <c r="H1029" s="168"/>
    </row>
    <row r="1030" spans="1:8" x14ac:dyDescent="0.25">
      <c r="A1030" s="225"/>
      <c r="B1030" s="38" t="s">
        <v>185</v>
      </c>
      <c r="C1030" s="228"/>
      <c r="D1030" s="225"/>
      <c r="E1030" s="120"/>
      <c r="F1030" s="120"/>
      <c r="G1030" s="128"/>
      <c r="H1030" s="168"/>
    </row>
    <row r="1031" spans="1:8" x14ac:dyDescent="0.25">
      <c r="A1031" s="225"/>
      <c r="B1031" s="38" t="s">
        <v>186</v>
      </c>
      <c r="C1031" s="228"/>
      <c r="D1031" s="225"/>
      <c r="E1031" s="120"/>
      <c r="F1031" s="120"/>
      <c r="G1031" s="128">
        <f t="shared" si="42"/>
        <v>3526.68</v>
      </c>
      <c r="H1031" s="168"/>
    </row>
    <row r="1032" spans="1:8" x14ac:dyDescent="0.25">
      <c r="A1032" s="225"/>
      <c r="B1032" s="164" t="s">
        <v>237</v>
      </c>
      <c r="C1032" s="228"/>
      <c r="D1032" s="225"/>
      <c r="E1032" s="120"/>
      <c r="F1032" s="120"/>
      <c r="G1032" s="128"/>
      <c r="H1032" s="168"/>
    </row>
    <row r="1033" spans="1:8" x14ac:dyDescent="0.25">
      <c r="A1033" s="225"/>
      <c r="B1033" s="81" t="s">
        <v>279</v>
      </c>
      <c r="C1033" s="228"/>
      <c r="D1033" s="225"/>
      <c r="E1033" s="120"/>
      <c r="F1033" s="120"/>
      <c r="G1033" s="79">
        <f>G1034+G1035+G1036</f>
        <v>424997.43</v>
      </c>
      <c r="H1033" s="168"/>
    </row>
    <row r="1034" spans="1:8" x14ac:dyDescent="0.25">
      <c r="A1034" s="225"/>
      <c r="B1034" s="38" t="s">
        <v>184</v>
      </c>
      <c r="C1034" s="228"/>
      <c r="D1034" s="225"/>
      <c r="E1034" s="120"/>
      <c r="F1034" s="120"/>
      <c r="G1034" s="79">
        <v>417944.07</v>
      </c>
      <c r="H1034" s="168"/>
    </row>
    <row r="1035" spans="1:8" x14ac:dyDescent="0.25">
      <c r="A1035" s="225"/>
      <c r="B1035" s="38" t="s">
        <v>185</v>
      </c>
      <c r="C1035" s="228"/>
      <c r="D1035" s="225"/>
      <c r="E1035" s="120"/>
      <c r="F1035" s="120"/>
      <c r="G1035" s="79"/>
      <c r="H1035" s="168"/>
    </row>
    <row r="1036" spans="1:8" x14ac:dyDescent="0.25">
      <c r="A1036" s="225"/>
      <c r="B1036" s="38" t="s">
        <v>186</v>
      </c>
      <c r="C1036" s="228"/>
      <c r="D1036" s="225"/>
      <c r="E1036" s="120"/>
      <c r="F1036" s="120"/>
      <c r="G1036" s="79">
        <v>7053.36</v>
      </c>
      <c r="H1036" s="168"/>
    </row>
    <row r="1037" spans="1:8" x14ac:dyDescent="0.25">
      <c r="A1037" s="225"/>
      <c r="B1037" s="164" t="s">
        <v>412</v>
      </c>
      <c r="C1037" s="228"/>
      <c r="D1037" s="225"/>
      <c r="E1037" s="120"/>
      <c r="F1037" s="120"/>
      <c r="G1037" s="79"/>
      <c r="H1037" s="168"/>
    </row>
    <row r="1038" spans="1:8" x14ac:dyDescent="0.25">
      <c r="A1038" s="225"/>
      <c r="B1038" s="81" t="s">
        <v>280</v>
      </c>
      <c r="C1038" s="228"/>
      <c r="D1038" s="225"/>
      <c r="E1038" s="120"/>
      <c r="F1038" s="120"/>
      <c r="G1038" s="79">
        <f>G1043/2</f>
        <v>204935.72500000001</v>
      </c>
      <c r="H1038" s="168"/>
    </row>
    <row r="1039" spans="1:8" x14ac:dyDescent="0.25">
      <c r="A1039" s="225"/>
      <c r="B1039" s="38" t="s">
        <v>184</v>
      </c>
      <c r="C1039" s="228"/>
      <c r="D1039" s="225"/>
      <c r="E1039" s="120"/>
      <c r="F1039" s="120"/>
      <c r="G1039" s="79">
        <f t="shared" ref="G1039:G1041" si="43">G1044/2</f>
        <v>201409.04500000001</v>
      </c>
      <c r="H1039" s="168"/>
    </row>
    <row r="1040" spans="1:8" x14ac:dyDescent="0.25">
      <c r="A1040" s="225"/>
      <c r="B1040" s="38" t="s">
        <v>185</v>
      </c>
      <c r="C1040" s="228"/>
      <c r="D1040" s="225"/>
      <c r="E1040" s="120"/>
      <c r="F1040" s="120"/>
      <c r="G1040" s="79"/>
      <c r="H1040" s="168"/>
    </row>
    <row r="1041" spans="1:8" x14ac:dyDescent="0.25">
      <c r="A1041" s="225"/>
      <c r="B1041" s="38" t="s">
        <v>186</v>
      </c>
      <c r="C1041" s="228"/>
      <c r="D1041" s="225"/>
      <c r="E1041" s="120"/>
      <c r="F1041" s="120"/>
      <c r="G1041" s="79">
        <f t="shared" si="43"/>
        <v>3526.68</v>
      </c>
      <c r="H1041" s="168"/>
    </row>
    <row r="1042" spans="1:8" x14ac:dyDescent="0.25">
      <c r="A1042" s="225"/>
      <c r="B1042" s="164" t="s">
        <v>237</v>
      </c>
      <c r="C1042" s="228"/>
      <c r="D1042" s="225"/>
      <c r="E1042" s="120"/>
      <c r="F1042" s="120"/>
      <c r="G1042" s="79"/>
      <c r="H1042" s="168"/>
    </row>
    <row r="1043" spans="1:8" x14ac:dyDescent="0.25">
      <c r="A1043" s="225"/>
      <c r="B1043" s="81" t="s">
        <v>280</v>
      </c>
      <c r="C1043" s="228"/>
      <c r="D1043" s="225"/>
      <c r="E1043" s="120"/>
      <c r="F1043" s="120"/>
      <c r="G1043" s="79">
        <f>G1044+G1045+G1046</f>
        <v>409871.45</v>
      </c>
      <c r="H1043" s="168"/>
    </row>
    <row r="1044" spans="1:8" x14ac:dyDescent="0.25">
      <c r="A1044" s="225"/>
      <c r="B1044" s="38" t="s">
        <v>184</v>
      </c>
      <c r="C1044" s="228"/>
      <c r="D1044" s="225"/>
      <c r="E1044" s="120"/>
      <c r="F1044" s="120"/>
      <c r="G1044" s="79">
        <v>402818.09</v>
      </c>
      <c r="H1044" s="168"/>
    </row>
    <row r="1045" spans="1:8" x14ac:dyDescent="0.25">
      <c r="A1045" s="225"/>
      <c r="B1045" s="38" t="s">
        <v>185</v>
      </c>
      <c r="C1045" s="228"/>
      <c r="D1045" s="225"/>
      <c r="E1045" s="120"/>
      <c r="F1045" s="120"/>
      <c r="G1045" s="79"/>
      <c r="H1045" s="168"/>
    </row>
    <row r="1046" spans="1:8" x14ac:dyDescent="0.25">
      <c r="A1046" s="225"/>
      <c r="B1046" s="38" t="s">
        <v>186</v>
      </c>
      <c r="C1046" s="228"/>
      <c r="D1046" s="225"/>
      <c r="E1046" s="120"/>
      <c r="F1046" s="120"/>
      <c r="G1046" s="79">
        <v>7053.36</v>
      </c>
      <c r="H1046" s="168"/>
    </row>
    <row r="1047" spans="1:8" x14ac:dyDescent="0.25">
      <c r="A1047" s="225"/>
      <c r="B1047" s="164" t="s">
        <v>412</v>
      </c>
      <c r="C1047" s="228"/>
      <c r="D1047" s="225"/>
      <c r="E1047" s="120"/>
      <c r="F1047" s="120"/>
      <c r="G1047" s="79"/>
      <c r="H1047" s="168"/>
    </row>
    <row r="1048" spans="1:8" x14ac:dyDescent="0.25">
      <c r="A1048" s="225"/>
      <c r="B1048" s="81" t="s">
        <v>281</v>
      </c>
      <c r="C1048" s="228"/>
      <c r="D1048" s="225"/>
      <c r="E1048" s="120"/>
      <c r="F1048" s="120"/>
      <c r="G1048" s="79">
        <f>G1053/2</f>
        <v>223466.50999999998</v>
      </c>
      <c r="H1048" s="168"/>
    </row>
    <row r="1049" spans="1:8" x14ac:dyDescent="0.25">
      <c r="A1049" s="225"/>
      <c r="B1049" s="38" t="s">
        <v>184</v>
      </c>
      <c r="C1049" s="228"/>
      <c r="D1049" s="225"/>
      <c r="E1049" s="120"/>
      <c r="F1049" s="120"/>
      <c r="G1049" s="79">
        <f t="shared" ref="G1049:G1051" si="44">G1054/2</f>
        <v>219939.83</v>
      </c>
      <c r="H1049" s="168"/>
    </row>
    <row r="1050" spans="1:8" x14ac:dyDescent="0.25">
      <c r="A1050" s="225"/>
      <c r="B1050" s="38" t="s">
        <v>185</v>
      </c>
      <c r="C1050" s="228"/>
      <c r="D1050" s="225"/>
      <c r="E1050" s="120"/>
      <c r="F1050" s="120"/>
      <c r="G1050" s="79"/>
      <c r="H1050" s="168"/>
    </row>
    <row r="1051" spans="1:8" x14ac:dyDescent="0.25">
      <c r="A1051" s="225"/>
      <c r="B1051" s="38" t="s">
        <v>186</v>
      </c>
      <c r="C1051" s="228"/>
      <c r="D1051" s="225"/>
      <c r="E1051" s="120"/>
      <c r="F1051" s="120"/>
      <c r="G1051" s="79">
        <f t="shared" si="44"/>
        <v>3526.68</v>
      </c>
      <c r="H1051" s="168"/>
    </row>
    <row r="1052" spans="1:8" x14ac:dyDescent="0.25">
      <c r="A1052" s="225"/>
      <c r="B1052" s="164" t="s">
        <v>237</v>
      </c>
      <c r="C1052" s="228"/>
      <c r="D1052" s="225"/>
      <c r="E1052" s="120"/>
      <c r="F1052" s="120"/>
      <c r="G1052" s="79"/>
      <c r="H1052" s="168"/>
    </row>
    <row r="1053" spans="1:8" x14ac:dyDescent="0.25">
      <c r="A1053" s="225"/>
      <c r="B1053" s="81" t="s">
        <v>281</v>
      </c>
      <c r="C1053" s="228"/>
      <c r="D1053" s="225"/>
      <c r="E1053" s="120"/>
      <c r="F1053" s="120"/>
      <c r="G1053" s="79">
        <f>G1054+G1055+G1056</f>
        <v>446933.01999999996</v>
      </c>
      <c r="H1053" s="168"/>
    </row>
    <row r="1054" spans="1:8" x14ac:dyDescent="0.25">
      <c r="A1054" s="225"/>
      <c r="B1054" s="38" t="s">
        <v>184</v>
      </c>
      <c r="C1054" s="228"/>
      <c r="D1054" s="225"/>
      <c r="E1054" s="120"/>
      <c r="F1054" s="120"/>
      <c r="G1054" s="79">
        <v>439879.66</v>
      </c>
      <c r="H1054" s="168"/>
    </row>
    <row r="1055" spans="1:8" x14ac:dyDescent="0.25">
      <c r="A1055" s="225"/>
      <c r="B1055" s="38" t="s">
        <v>185</v>
      </c>
      <c r="C1055" s="228"/>
      <c r="D1055" s="225"/>
      <c r="E1055" s="120"/>
      <c r="F1055" s="120"/>
      <c r="G1055" s="79"/>
      <c r="H1055" s="168"/>
    </row>
    <row r="1056" spans="1:8" x14ac:dyDescent="0.25">
      <c r="A1056" s="225"/>
      <c r="B1056" s="38" t="s">
        <v>186</v>
      </c>
      <c r="C1056" s="228"/>
      <c r="D1056" s="225"/>
      <c r="E1056" s="120"/>
      <c r="F1056" s="120"/>
      <c r="G1056" s="79">
        <v>7053.36</v>
      </c>
      <c r="H1056" s="168"/>
    </row>
    <row r="1057" spans="1:8" x14ac:dyDescent="0.25">
      <c r="A1057" s="225"/>
      <c r="B1057" s="164" t="s">
        <v>412</v>
      </c>
      <c r="C1057" s="228"/>
      <c r="D1057" s="225"/>
      <c r="E1057" s="120"/>
      <c r="F1057" s="120"/>
      <c r="G1057" s="79"/>
      <c r="H1057" s="168"/>
    </row>
    <row r="1058" spans="1:8" ht="30" x14ac:dyDescent="0.25">
      <c r="A1058" s="225"/>
      <c r="B1058" s="81" t="s">
        <v>282</v>
      </c>
      <c r="C1058" s="228"/>
      <c r="D1058" s="225"/>
      <c r="E1058" s="120"/>
      <c r="F1058" s="120"/>
      <c r="G1058" s="79">
        <f>G1063/2</f>
        <v>320581.39999999997</v>
      </c>
      <c r="H1058" s="168"/>
    </row>
    <row r="1059" spans="1:8" x14ac:dyDescent="0.25">
      <c r="A1059" s="225"/>
      <c r="B1059" s="38" t="s">
        <v>184</v>
      </c>
      <c r="C1059" s="228"/>
      <c r="D1059" s="225"/>
      <c r="E1059" s="120"/>
      <c r="F1059" s="120"/>
      <c r="G1059" s="79">
        <f t="shared" ref="G1059:G1061" si="45">G1064/2</f>
        <v>314239.46999999997</v>
      </c>
      <c r="H1059" s="168"/>
    </row>
    <row r="1060" spans="1:8" x14ac:dyDescent="0.25">
      <c r="A1060" s="225"/>
      <c r="B1060" s="38" t="s">
        <v>185</v>
      </c>
      <c r="C1060" s="228"/>
      <c r="D1060" s="225"/>
      <c r="E1060" s="120"/>
      <c r="F1060" s="120"/>
      <c r="G1060" s="79"/>
      <c r="H1060" s="168"/>
    </row>
    <row r="1061" spans="1:8" x14ac:dyDescent="0.25">
      <c r="A1061" s="225"/>
      <c r="B1061" s="38" t="s">
        <v>186</v>
      </c>
      <c r="C1061" s="228"/>
      <c r="D1061" s="225"/>
      <c r="E1061" s="120"/>
      <c r="F1061" s="120"/>
      <c r="G1061" s="79">
        <f t="shared" si="45"/>
        <v>6341.93</v>
      </c>
      <c r="H1061" s="168"/>
    </row>
    <row r="1062" spans="1:8" x14ac:dyDescent="0.25">
      <c r="A1062" s="225"/>
      <c r="B1062" s="164" t="s">
        <v>237</v>
      </c>
      <c r="C1062" s="228"/>
      <c r="D1062" s="225"/>
      <c r="E1062" s="120"/>
      <c r="F1062" s="120"/>
      <c r="G1062" s="79"/>
      <c r="H1062" s="168"/>
    </row>
    <row r="1063" spans="1:8" ht="30" x14ac:dyDescent="0.25">
      <c r="A1063" s="225"/>
      <c r="B1063" s="81" t="s">
        <v>282</v>
      </c>
      <c r="C1063" s="228"/>
      <c r="D1063" s="225"/>
      <c r="E1063" s="120"/>
      <c r="F1063" s="120"/>
      <c r="G1063" s="79">
        <f>G1064+G1065+G1066</f>
        <v>641162.79999999993</v>
      </c>
      <c r="H1063" s="168"/>
    </row>
    <row r="1064" spans="1:8" x14ac:dyDescent="0.25">
      <c r="A1064" s="225"/>
      <c r="B1064" s="38" t="s">
        <v>184</v>
      </c>
      <c r="C1064" s="228"/>
      <c r="D1064" s="225"/>
      <c r="E1064" s="120"/>
      <c r="F1064" s="120"/>
      <c r="G1064" s="79">
        <v>628478.93999999994</v>
      </c>
      <c r="H1064" s="168"/>
    </row>
    <row r="1065" spans="1:8" x14ac:dyDescent="0.25">
      <c r="A1065" s="225"/>
      <c r="B1065" s="38" t="s">
        <v>185</v>
      </c>
      <c r="C1065" s="228"/>
      <c r="D1065" s="225"/>
      <c r="E1065" s="120"/>
      <c r="F1065" s="120"/>
      <c r="G1065" s="79"/>
      <c r="H1065" s="168"/>
    </row>
    <row r="1066" spans="1:8" x14ac:dyDescent="0.25">
      <c r="A1066" s="225"/>
      <c r="B1066" s="38" t="s">
        <v>186</v>
      </c>
      <c r="C1066" s="228"/>
      <c r="D1066" s="225"/>
      <c r="E1066" s="120"/>
      <c r="F1066" s="120"/>
      <c r="G1066" s="79">
        <v>12683.86</v>
      </c>
      <c r="H1066" s="168"/>
    </row>
    <row r="1067" spans="1:8" x14ac:dyDescent="0.25">
      <c r="A1067" s="225"/>
      <c r="B1067" s="164" t="s">
        <v>412</v>
      </c>
      <c r="C1067" s="228"/>
      <c r="D1067" s="225"/>
      <c r="E1067" s="120"/>
      <c r="F1067" s="120"/>
      <c r="G1067" s="79"/>
      <c r="H1067" s="168"/>
    </row>
    <row r="1068" spans="1:8" ht="30" x14ac:dyDescent="0.25">
      <c r="A1068" s="225"/>
      <c r="B1068" s="81" t="s">
        <v>283</v>
      </c>
      <c r="C1068" s="228"/>
      <c r="D1068" s="225"/>
      <c r="E1068" s="120"/>
      <c r="F1068" s="120"/>
      <c r="G1068" s="79">
        <f>G1073/2</f>
        <v>305290.83500000002</v>
      </c>
      <c r="H1068" s="168"/>
    </row>
    <row r="1069" spans="1:8" x14ac:dyDescent="0.25">
      <c r="A1069" s="225"/>
      <c r="B1069" s="38" t="s">
        <v>184</v>
      </c>
      <c r="C1069" s="228"/>
      <c r="D1069" s="225"/>
      <c r="E1069" s="120"/>
      <c r="F1069" s="120"/>
      <c r="G1069" s="79">
        <f t="shared" ref="G1069:G1071" si="46">G1074/2</f>
        <v>298948.90500000003</v>
      </c>
      <c r="H1069" s="168"/>
    </row>
    <row r="1070" spans="1:8" x14ac:dyDescent="0.25">
      <c r="A1070" s="225"/>
      <c r="B1070" s="38" t="s">
        <v>185</v>
      </c>
      <c r="C1070" s="228"/>
      <c r="D1070" s="225"/>
      <c r="E1070" s="120"/>
      <c r="F1070" s="120"/>
      <c r="G1070" s="79"/>
      <c r="H1070" s="168"/>
    </row>
    <row r="1071" spans="1:8" x14ac:dyDescent="0.25">
      <c r="A1071" s="225"/>
      <c r="B1071" s="38" t="s">
        <v>186</v>
      </c>
      <c r="C1071" s="228"/>
      <c r="D1071" s="225"/>
      <c r="E1071" s="120"/>
      <c r="F1071" s="120"/>
      <c r="G1071" s="79">
        <f t="shared" si="46"/>
        <v>6341.93</v>
      </c>
      <c r="H1071" s="168"/>
    </row>
    <row r="1072" spans="1:8" x14ac:dyDescent="0.25">
      <c r="A1072" s="225"/>
      <c r="B1072" s="164" t="s">
        <v>237</v>
      </c>
      <c r="C1072" s="228"/>
      <c r="D1072" s="225"/>
      <c r="E1072" s="120"/>
      <c r="F1072" s="120"/>
      <c r="G1072" s="79"/>
      <c r="H1072" s="168"/>
    </row>
    <row r="1073" spans="1:8" ht="32.450000000000003" customHeight="1" x14ac:dyDescent="0.25">
      <c r="A1073" s="225"/>
      <c r="B1073" s="81" t="s">
        <v>283</v>
      </c>
      <c r="C1073" s="228"/>
      <c r="D1073" s="225"/>
      <c r="E1073" s="120"/>
      <c r="F1073" s="120"/>
      <c r="G1073" s="79">
        <f>G1074+G1075+G1076</f>
        <v>610581.67000000004</v>
      </c>
      <c r="H1073" s="168"/>
    </row>
    <row r="1074" spans="1:8" x14ac:dyDescent="0.25">
      <c r="A1074" s="225"/>
      <c r="B1074" s="38" t="s">
        <v>184</v>
      </c>
      <c r="C1074" s="228"/>
      <c r="D1074" s="225"/>
      <c r="E1074" s="120"/>
      <c r="F1074" s="120"/>
      <c r="G1074" s="79">
        <v>597897.81000000006</v>
      </c>
      <c r="H1074" s="168"/>
    </row>
    <row r="1075" spans="1:8" x14ac:dyDescent="0.25">
      <c r="A1075" s="225"/>
      <c r="B1075" s="38" t="s">
        <v>185</v>
      </c>
      <c r="C1075" s="228"/>
      <c r="D1075" s="225"/>
      <c r="E1075" s="120"/>
      <c r="F1075" s="120"/>
      <c r="G1075" s="79"/>
      <c r="H1075" s="168"/>
    </row>
    <row r="1076" spans="1:8" x14ac:dyDescent="0.25">
      <c r="A1076" s="225"/>
      <c r="B1076" s="38" t="s">
        <v>186</v>
      </c>
      <c r="C1076" s="228"/>
      <c r="D1076" s="225"/>
      <c r="E1076" s="120"/>
      <c r="F1076" s="120"/>
      <c r="G1076" s="79">
        <v>12683.86</v>
      </c>
      <c r="H1076" s="168"/>
    </row>
    <row r="1077" spans="1:8" x14ac:dyDescent="0.25">
      <c r="A1077" s="225"/>
      <c r="B1077" s="164" t="s">
        <v>412</v>
      </c>
      <c r="C1077" s="228"/>
      <c r="D1077" s="225"/>
      <c r="E1077" s="120"/>
      <c r="F1077" s="120"/>
      <c r="G1077" s="79"/>
      <c r="H1077" s="168"/>
    </row>
    <row r="1078" spans="1:8" ht="30" x14ac:dyDescent="0.25">
      <c r="A1078" s="225"/>
      <c r="B1078" s="81" t="s">
        <v>284</v>
      </c>
      <c r="C1078" s="228"/>
      <c r="D1078" s="225"/>
      <c r="E1078" s="120"/>
      <c r="F1078" s="120"/>
      <c r="G1078" s="79">
        <f>G1083/2</f>
        <v>342666.03499999997</v>
      </c>
      <c r="H1078" s="168"/>
    </row>
    <row r="1079" spans="1:8" x14ac:dyDescent="0.25">
      <c r="A1079" s="225"/>
      <c r="B1079" s="38" t="s">
        <v>184</v>
      </c>
      <c r="C1079" s="228"/>
      <c r="D1079" s="225"/>
      <c r="E1079" s="120"/>
      <c r="F1079" s="120"/>
      <c r="G1079" s="79">
        <f t="shared" ref="G1079:G1081" si="47">G1084/2</f>
        <v>336324.10499999998</v>
      </c>
      <c r="H1079" s="168"/>
    </row>
    <row r="1080" spans="1:8" x14ac:dyDescent="0.25">
      <c r="A1080" s="225"/>
      <c r="B1080" s="38" t="s">
        <v>185</v>
      </c>
      <c r="C1080" s="228"/>
      <c r="D1080" s="225"/>
      <c r="E1080" s="120"/>
      <c r="F1080" s="120"/>
      <c r="G1080" s="79"/>
      <c r="H1080" s="168"/>
    </row>
    <row r="1081" spans="1:8" x14ac:dyDescent="0.25">
      <c r="A1081" s="225"/>
      <c r="B1081" s="38" t="s">
        <v>186</v>
      </c>
      <c r="C1081" s="228"/>
      <c r="D1081" s="225"/>
      <c r="E1081" s="120"/>
      <c r="F1081" s="120"/>
      <c r="G1081" s="79">
        <f t="shared" si="47"/>
        <v>6341.93</v>
      </c>
      <c r="H1081" s="168"/>
    </row>
    <row r="1082" spans="1:8" x14ac:dyDescent="0.25">
      <c r="A1082" s="225"/>
      <c r="B1082" s="164" t="s">
        <v>237</v>
      </c>
      <c r="C1082" s="228"/>
      <c r="D1082" s="225"/>
      <c r="E1082" s="120"/>
      <c r="F1082" s="120"/>
      <c r="G1082" s="79"/>
      <c r="H1082" s="168"/>
    </row>
    <row r="1083" spans="1:8" ht="30" x14ac:dyDescent="0.25">
      <c r="A1083" s="225"/>
      <c r="B1083" s="81" t="s">
        <v>284</v>
      </c>
      <c r="C1083" s="228"/>
      <c r="D1083" s="225"/>
      <c r="E1083" s="120"/>
      <c r="F1083" s="120"/>
      <c r="G1083" s="79">
        <f>G1084+G1085+G1086</f>
        <v>685332.07</v>
      </c>
      <c r="H1083" s="168"/>
    </row>
    <row r="1084" spans="1:8" x14ac:dyDescent="0.25">
      <c r="A1084" s="225"/>
      <c r="B1084" s="38" t="s">
        <v>184</v>
      </c>
      <c r="C1084" s="228"/>
      <c r="D1084" s="225"/>
      <c r="E1084" s="120"/>
      <c r="F1084" s="120"/>
      <c r="G1084" s="128">
        <v>672648.21</v>
      </c>
      <c r="H1084" s="168"/>
    </row>
    <row r="1085" spans="1:8" x14ac:dyDescent="0.25">
      <c r="A1085" s="225"/>
      <c r="B1085" s="38" t="s">
        <v>185</v>
      </c>
      <c r="C1085" s="228"/>
      <c r="D1085" s="225"/>
      <c r="E1085" s="120"/>
      <c r="F1085" s="120"/>
      <c r="G1085" s="128"/>
      <c r="H1085" s="168"/>
    </row>
    <row r="1086" spans="1:8" x14ac:dyDescent="0.25">
      <c r="A1086" s="225"/>
      <c r="B1086" s="38" t="s">
        <v>186</v>
      </c>
      <c r="C1086" s="228"/>
      <c r="D1086" s="225"/>
      <c r="E1086" s="120"/>
      <c r="F1086" s="120"/>
      <c r="G1086" s="128">
        <v>12683.86</v>
      </c>
      <c r="H1086" s="168"/>
    </row>
    <row r="1087" spans="1:8" x14ac:dyDescent="0.25">
      <c r="A1087" s="225"/>
      <c r="B1087" s="164" t="s">
        <v>412</v>
      </c>
      <c r="C1087" s="228"/>
      <c r="D1087" s="225"/>
      <c r="E1087" s="120"/>
      <c r="F1087" s="120"/>
      <c r="G1087" s="128"/>
      <c r="H1087" s="168"/>
    </row>
    <row r="1088" spans="1:8" ht="46.5" x14ac:dyDescent="0.25">
      <c r="A1088" s="225"/>
      <c r="B1088" s="60" t="s">
        <v>310</v>
      </c>
      <c r="C1088" s="228"/>
      <c r="D1088" s="225"/>
      <c r="E1088" s="120"/>
      <c r="F1088" s="120"/>
      <c r="G1088" s="79">
        <f>G1093/2</f>
        <v>193914.5</v>
      </c>
      <c r="H1088" s="168"/>
    </row>
    <row r="1089" spans="1:8" x14ac:dyDescent="0.25">
      <c r="A1089" s="225"/>
      <c r="B1089" s="38" t="s">
        <v>184</v>
      </c>
      <c r="C1089" s="228"/>
      <c r="D1089" s="225"/>
      <c r="E1089" s="120"/>
      <c r="F1089" s="120"/>
      <c r="G1089" s="79">
        <f t="shared" ref="G1089:G1091" si="48">G1094/2</f>
        <v>193635.595</v>
      </c>
      <c r="H1089" s="168"/>
    </row>
    <row r="1090" spans="1:8" x14ac:dyDescent="0.25">
      <c r="A1090" s="225"/>
      <c r="B1090" s="38" t="s">
        <v>185</v>
      </c>
      <c r="C1090" s="228"/>
      <c r="D1090" s="225"/>
      <c r="E1090" s="120"/>
      <c r="F1090" s="120"/>
      <c r="G1090" s="79"/>
      <c r="H1090" s="168"/>
    </row>
    <row r="1091" spans="1:8" x14ac:dyDescent="0.25">
      <c r="A1091" s="225"/>
      <c r="B1091" s="38" t="s">
        <v>186</v>
      </c>
      <c r="C1091" s="228"/>
      <c r="D1091" s="225"/>
      <c r="E1091" s="120"/>
      <c r="F1091" s="120"/>
      <c r="G1091" s="79">
        <f t="shared" si="48"/>
        <v>278.90499999999997</v>
      </c>
      <c r="H1091" s="168"/>
    </row>
    <row r="1092" spans="1:8" x14ac:dyDescent="0.25">
      <c r="A1092" s="225"/>
      <c r="B1092" s="164" t="s">
        <v>237</v>
      </c>
      <c r="C1092" s="228"/>
      <c r="D1092" s="225"/>
      <c r="E1092" s="120"/>
      <c r="F1092" s="120"/>
      <c r="G1092" s="128"/>
      <c r="H1092" s="168"/>
    </row>
    <row r="1093" spans="1:8" ht="46.5" x14ac:dyDescent="0.25">
      <c r="A1093" s="225"/>
      <c r="B1093" s="60" t="s">
        <v>310</v>
      </c>
      <c r="C1093" s="228"/>
      <c r="D1093" s="225"/>
      <c r="E1093" s="13"/>
      <c r="F1093" s="169"/>
      <c r="G1093" s="79">
        <f>G1094+G1095+G1096</f>
        <v>387829</v>
      </c>
      <c r="H1093" s="168"/>
    </row>
    <row r="1094" spans="1:8" x14ac:dyDescent="0.25">
      <c r="A1094" s="225"/>
      <c r="B1094" s="38" t="s">
        <v>184</v>
      </c>
      <c r="C1094" s="228"/>
      <c r="D1094" s="225"/>
      <c r="E1094" s="120"/>
      <c r="F1094" s="120"/>
      <c r="G1094" s="128">
        <v>387271.19</v>
      </c>
      <c r="H1094" s="168"/>
    </row>
    <row r="1095" spans="1:8" x14ac:dyDescent="0.25">
      <c r="A1095" s="225"/>
      <c r="B1095" s="38" t="s">
        <v>185</v>
      </c>
      <c r="C1095" s="228"/>
      <c r="D1095" s="225"/>
      <c r="E1095" s="120"/>
      <c r="F1095" s="120"/>
      <c r="G1095" s="128"/>
      <c r="H1095" s="168"/>
    </row>
    <row r="1096" spans="1:8" x14ac:dyDescent="0.25">
      <c r="A1096" s="225"/>
      <c r="B1096" s="38" t="s">
        <v>186</v>
      </c>
      <c r="C1096" s="228"/>
      <c r="D1096" s="225"/>
      <c r="E1096" s="120"/>
      <c r="F1096" s="120"/>
      <c r="G1096" s="128">
        <v>557.80999999999995</v>
      </c>
      <c r="H1096" s="168"/>
    </row>
    <row r="1097" spans="1:8" ht="30" x14ac:dyDescent="0.25">
      <c r="A1097" s="225"/>
      <c r="B1097" s="126" t="s">
        <v>56</v>
      </c>
      <c r="C1097" s="228"/>
      <c r="D1097" s="225" t="s">
        <v>21</v>
      </c>
      <c r="E1097" s="226"/>
      <c r="F1097" s="226"/>
      <c r="G1097" s="226"/>
      <c r="H1097" s="226"/>
    </row>
    <row r="1098" spans="1:8" x14ac:dyDescent="0.25">
      <c r="A1098" s="225"/>
      <c r="B1098" s="164" t="s">
        <v>412</v>
      </c>
      <c r="C1098" s="228"/>
      <c r="D1098" s="225"/>
      <c r="E1098" s="120"/>
      <c r="F1098" s="120"/>
      <c r="G1098" s="128"/>
      <c r="H1098" s="120"/>
    </row>
    <row r="1099" spans="1:8" ht="30" x14ac:dyDescent="0.25">
      <c r="A1099" s="225"/>
      <c r="B1099" s="53" t="s">
        <v>287</v>
      </c>
      <c r="C1099" s="228"/>
      <c r="D1099" s="225"/>
      <c r="E1099" s="120"/>
      <c r="F1099" s="120"/>
      <c r="G1099" s="79">
        <f>G1104/2</f>
        <v>713.99</v>
      </c>
      <c r="H1099" s="120"/>
    </row>
    <row r="1100" spans="1:8" x14ac:dyDescent="0.25">
      <c r="A1100" s="225"/>
      <c r="B1100" s="38" t="s">
        <v>184</v>
      </c>
      <c r="C1100" s="228"/>
      <c r="D1100" s="225"/>
      <c r="E1100" s="120"/>
      <c r="F1100" s="120"/>
      <c r="G1100" s="79">
        <f t="shared" ref="G1100:G1102" si="49">G1105/2</f>
        <v>144.22499999999999</v>
      </c>
      <c r="H1100" s="120"/>
    </row>
    <row r="1101" spans="1:8" x14ac:dyDescent="0.25">
      <c r="A1101" s="225"/>
      <c r="B1101" s="38" t="s">
        <v>185</v>
      </c>
      <c r="C1101" s="228"/>
      <c r="D1101" s="225"/>
      <c r="E1101" s="120"/>
      <c r="F1101" s="120"/>
      <c r="G1101" s="79">
        <f t="shared" si="49"/>
        <v>489.08499999999998</v>
      </c>
      <c r="H1101" s="120"/>
    </row>
    <row r="1102" spans="1:8" x14ac:dyDescent="0.25">
      <c r="A1102" s="225"/>
      <c r="B1102" s="38" t="s">
        <v>186</v>
      </c>
      <c r="C1102" s="228"/>
      <c r="D1102" s="225"/>
      <c r="E1102" s="120"/>
      <c r="F1102" s="120"/>
      <c r="G1102" s="79">
        <f t="shared" si="49"/>
        <v>80.680000000000007</v>
      </c>
      <c r="H1102" s="120"/>
    </row>
    <row r="1103" spans="1:8" x14ac:dyDescent="0.25">
      <c r="A1103" s="225"/>
      <c r="B1103" s="164" t="s">
        <v>237</v>
      </c>
      <c r="C1103" s="228"/>
      <c r="D1103" s="225"/>
      <c r="E1103" s="120"/>
      <c r="F1103" s="120"/>
      <c r="G1103" s="128"/>
      <c r="H1103" s="120"/>
    </row>
    <row r="1104" spans="1:8" ht="30" x14ac:dyDescent="0.25">
      <c r="A1104" s="225"/>
      <c r="B1104" s="53" t="s">
        <v>287</v>
      </c>
      <c r="C1104" s="228"/>
      <c r="D1104" s="225"/>
      <c r="E1104" s="8"/>
      <c r="F1104" s="8"/>
      <c r="G1104" s="79">
        <f>G1105+G1106+G1107</f>
        <v>1427.98</v>
      </c>
      <c r="H1104" s="168"/>
    </row>
    <row r="1105" spans="1:8" x14ac:dyDescent="0.25">
      <c r="A1105" s="225"/>
      <c r="B1105" s="38" t="s">
        <v>184</v>
      </c>
      <c r="C1105" s="228"/>
      <c r="D1105" s="225"/>
      <c r="E1105" s="8"/>
      <c r="F1105" s="8"/>
      <c r="G1105" s="79">
        <v>288.45</v>
      </c>
      <c r="H1105" s="168"/>
    </row>
    <row r="1106" spans="1:8" x14ac:dyDescent="0.25">
      <c r="A1106" s="225"/>
      <c r="B1106" s="38" t="s">
        <v>185</v>
      </c>
      <c r="C1106" s="228"/>
      <c r="D1106" s="225"/>
      <c r="E1106" s="8"/>
      <c r="F1106" s="8"/>
      <c r="G1106" s="79">
        <v>978.17</v>
      </c>
      <c r="H1106" s="168"/>
    </row>
    <row r="1107" spans="1:8" x14ac:dyDescent="0.25">
      <c r="A1107" s="225"/>
      <c r="B1107" s="38" t="s">
        <v>186</v>
      </c>
      <c r="C1107" s="228"/>
      <c r="D1107" s="225"/>
      <c r="E1107" s="8"/>
      <c r="F1107" s="8"/>
      <c r="G1107" s="79">
        <v>161.36000000000001</v>
      </c>
      <c r="H1107" s="168"/>
    </row>
    <row r="1108" spans="1:8" x14ac:dyDescent="0.25">
      <c r="A1108" s="225"/>
      <c r="B1108" s="164" t="s">
        <v>412</v>
      </c>
      <c r="C1108" s="228"/>
      <c r="D1108" s="225"/>
      <c r="E1108" s="8"/>
      <c r="F1108" s="8"/>
      <c r="G1108" s="79"/>
      <c r="H1108" s="168"/>
    </row>
    <row r="1109" spans="1:8" x14ac:dyDescent="0.25">
      <c r="A1109" s="225"/>
      <c r="B1109" s="81" t="s">
        <v>288</v>
      </c>
      <c r="C1109" s="228"/>
      <c r="D1109" s="225"/>
      <c r="E1109" s="8"/>
      <c r="F1109" s="8"/>
      <c r="G1109" s="79">
        <f>G1114/2</f>
        <v>291.60650000000004</v>
      </c>
      <c r="H1109" s="168"/>
    </row>
    <row r="1110" spans="1:8" x14ac:dyDescent="0.25">
      <c r="A1110" s="225"/>
      <c r="B1110" s="38" t="s">
        <v>184</v>
      </c>
      <c r="C1110" s="228"/>
      <c r="D1110" s="225"/>
      <c r="E1110" s="8"/>
      <c r="F1110" s="8"/>
      <c r="G1110" s="79">
        <f t="shared" ref="G1110:G1112" si="50">G1115/2</f>
        <v>29.634</v>
      </c>
      <c r="H1110" s="168"/>
    </row>
    <row r="1111" spans="1:8" x14ac:dyDescent="0.25">
      <c r="A1111" s="225"/>
      <c r="B1111" s="38" t="s">
        <v>185</v>
      </c>
      <c r="C1111" s="228"/>
      <c r="D1111" s="225"/>
      <c r="E1111" s="8"/>
      <c r="F1111" s="8"/>
      <c r="G1111" s="79">
        <f t="shared" si="50"/>
        <v>257.8125</v>
      </c>
      <c r="H1111" s="168"/>
    </row>
    <row r="1112" spans="1:8" x14ac:dyDescent="0.25">
      <c r="A1112" s="225"/>
      <c r="B1112" s="38" t="s">
        <v>186</v>
      </c>
      <c r="C1112" s="228"/>
      <c r="D1112" s="225"/>
      <c r="E1112" s="8"/>
      <c r="F1112" s="8"/>
      <c r="G1112" s="79">
        <f t="shared" si="50"/>
        <v>4.16</v>
      </c>
      <c r="H1112" s="168"/>
    </row>
    <row r="1113" spans="1:8" x14ac:dyDescent="0.25">
      <c r="A1113" s="225"/>
      <c r="B1113" s="164" t="s">
        <v>237</v>
      </c>
      <c r="C1113" s="228"/>
      <c r="D1113" s="225"/>
      <c r="E1113" s="8"/>
      <c r="F1113" s="8"/>
      <c r="G1113" s="79"/>
      <c r="H1113" s="168"/>
    </row>
    <row r="1114" spans="1:8" x14ac:dyDescent="0.25">
      <c r="A1114" s="225"/>
      <c r="B1114" s="81" t="s">
        <v>288</v>
      </c>
      <c r="C1114" s="228"/>
      <c r="D1114" s="225"/>
      <c r="E1114" s="8"/>
      <c r="F1114" s="8"/>
      <c r="G1114" s="79">
        <f>G1115+G1116+G1117</f>
        <v>583.21300000000008</v>
      </c>
      <c r="H1114" s="168"/>
    </row>
    <row r="1115" spans="1:8" x14ac:dyDescent="0.25">
      <c r="A1115" s="225"/>
      <c r="B1115" s="38" t="s">
        <v>184</v>
      </c>
      <c r="C1115" s="228"/>
      <c r="D1115" s="225"/>
      <c r="E1115" s="8"/>
      <c r="F1115" s="8"/>
      <c r="G1115" s="79">
        <v>59.268000000000001</v>
      </c>
      <c r="H1115" s="168"/>
    </row>
    <row r="1116" spans="1:8" x14ac:dyDescent="0.25">
      <c r="A1116" s="225"/>
      <c r="B1116" s="38" t="s">
        <v>185</v>
      </c>
      <c r="C1116" s="228"/>
      <c r="D1116" s="225"/>
      <c r="E1116" s="8"/>
      <c r="F1116" s="8"/>
      <c r="G1116" s="79">
        <v>515.625</v>
      </c>
      <c r="H1116" s="168"/>
    </row>
    <row r="1117" spans="1:8" x14ac:dyDescent="0.25">
      <c r="A1117" s="225"/>
      <c r="B1117" s="38" t="s">
        <v>186</v>
      </c>
      <c r="C1117" s="228"/>
      <c r="D1117" s="225"/>
      <c r="E1117" s="8"/>
      <c r="F1117" s="8"/>
      <c r="G1117" s="79">
        <v>8.32</v>
      </c>
      <c r="H1117" s="168"/>
    </row>
    <row r="1118" spans="1:8" x14ac:dyDescent="0.25">
      <c r="A1118" s="225"/>
      <c r="B1118" s="164" t="s">
        <v>412</v>
      </c>
      <c r="C1118" s="228"/>
      <c r="D1118" s="225"/>
      <c r="E1118" s="8"/>
      <c r="F1118" s="8"/>
      <c r="G1118" s="79"/>
      <c r="H1118" s="168"/>
    </row>
    <row r="1119" spans="1:8" x14ac:dyDescent="0.25">
      <c r="A1119" s="225"/>
      <c r="B1119" s="81" t="s">
        <v>289</v>
      </c>
      <c r="C1119" s="228"/>
      <c r="D1119" s="225"/>
      <c r="E1119" s="8"/>
      <c r="F1119" s="8"/>
      <c r="G1119" s="79">
        <f>G1124/2</f>
        <v>337.85499999999996</v>
      </c>
      <c r="H1119" s="168"/>
    </row>
    <row r="1120" spans="1:8" x14ac:dyDescent="0.25">
      <c r="A1120" s="225"/>
      <c r="B1120" s="38" t="s">
        <v>184</v>
      </c>
      <c r="C1120" s="228"/>
      <c r="D1120" s="225"/>
      <c r="E1120" s="8"/>
      <c r="F1120" s="8"/>
      <c r="G1120" s="79">
        <f t="shared" ref="G1120:G1122" si="51">G1125/2</f>
        <v>78.724999999999994</v>
      </c>
      <c r="H1120" s="168"/>
    </row>
    <row r="1121" spans="1:8" x14ac:dyDescent="0.25">
      <c r="A1121" s="225"/>
      <c r="B1121" s="38" t="s">
        <v>185</v>
      </c>
      <c r="C1121" s="228"/>
      <c r="D1121" s="225"/>
      <c r="E1121" s="8"/>
      <c r="F1121" s="8"/>
      <c r="G1121" s="79">
        <f t="shared" si="51"/>
        <v>245.80500000000001</v>
      </c>
      <c r="H1121" s="168"/>
    </row>
    <row r="1122" spans="1:8" x14ac:dyDescent="0.25">
      <c r="A1122" s="225"/>
      <c r="B1122" s="38" t="s">
        <v>186</v>
      </c>
      <c r="C1122" s="228"/>
      <c r="D1122" s="225"/>
      <c r="E1122" s="8"/>
      <c r="F1122" s="8"/>
      <c r="G1122" s="79">
        <f t="shared" si="51"/>
        <v>13.324999999999999</v>
      </c>
      <c r="H1122" s="168"/>
    </row>
    <row r="1123" spans="1:8" x14ac:dyDescent="0.25">
      <c r="A1123" s="225"/>
      <c r="B1123" s="164" t="s">
        <v>237</v>
      </c>
      <c r="C1123" s="228"/>
      <c r="D1123" s="225"/>
      <c r="E1123" s="8"/>
      <c r="F1123" s="8"/>
      <c r="G1123" s="79"/>
      <c r="H1123" s="168"/>
    </row>
    <row r="1124" spans="1:8" x14ac:dyDescent="0.25">
      <c r="A1124" s="225"/>
      <c r="B1124" s="81" t="s">
        <v>289</v>
      </c>
      <c r="C1124" s="228"/>
      <c r="D1124" s="225"/>
      <c r="E1124" s="8"/>
      <c r="F1124" s="8"/>
      <c r="G1124" s="79">
        <f>G1125+G1126+G1127</f>
        <v>675.70999999999992</v>
      </c>
      <c r="H1124" s="168"/>
    </row>
    <row r="1125" spans="1:8" x14ac:dyDescent="0.25">
      <c r="A1125" s="225"/>
      <c r="B1125" s="38" t="s">
        <v>184</v>
      </c>
      <c r="C1125" s="228"/>
      <c r="D1125" s="225"/>
      <c r="E1125" s="8"/>
      <c r="F1125" s="8"/>
      <c r="G1125" s="79">
        <v>157.44999999999999</v>
      </c>
      <c r="H1125" s="168"/>
    </row>
    <row r="1126" spans="1:8" x14ac:dyDescent="0.25">
      <c r="A1126" s="225"/>
      <c r="B1126" s="38" t="s">
        <v>185</v>
      </c>
      <c r="C1126" s="228"/>
      <c r="D1126" s="225"/>
      <c r="E1126" s="8"/>
      <c r="F1126" s="8"/>
      <c r="G1126" s="79">
        <v>491.61</v>
      </c>
      <c r="H1126" s="168"/>
    </row>
    <row r="1127" spans="1:8" x14ac:dyDescent="0.25">
      <c r="A1127" s="225"/>
      <c r="B1127" s="38" t="s">
        <v>186</v>
      </c>
      <c r="C1127" s="228"/>
      <c r="D1127" s="225"/>
      <c r="E1127" s="8"/>
      <c r="F1127" s="8"/>
      <c r="G1127" s="79">
        <v>26.65</v>
      </c>
      <c r="H1127" s="168"/>
    </row>
    <row r="1128" spans="1:8" x14ac:dyDescent="0.25">
      <c r="A1128" s="225"/>
      <c r="B1128" s="164" t="s">
        <v>412</v>
      </c>
      <c r="C1128" s="228"/>
      <c r="D1128" s="225"/>
      <c r="E1128" s="8"/>
      <c r="F1128" s="8"/>
      <c r="G1128" s="79"/>
      <c r="H1128" s="168"/>
    </row>
    <row r="1129" spans="1:8" x14ac:dyDescent="0.25">
      <c r="A1129" s="225"/>
      <c r="B1129" s="81" t="s">
        <v>290</v>
      </c>
      <c r="C1129" s="228"/>
      <c r="D1129" s="225"/>
      <c r="E1129" s="8"/>
      <c r="F1129" s="8"/>
      <c r="G1129" s="79">
        <f>G1134/2</f>
        <v>331.58499999999998</v>
      </c>
      <c r="H1129" s="168"/>
    </row>
    <row r="1130" spans="1:8" x14ac:dyDescent="0.25">
      <c r="A1130" s="225"/>
      <c r="B1130" s="38" t="s">
        <v>184</v>
      </c>
      <c r="C1130" s="228"/>
      <c r="D1130" s="225"/>
      <c r="E1130" s="8"/>
      <c r="F1130" s="8"/>
      <c r="G1130" s="79">
        <f t="shared" ref="G1130:G1132" si="52">G1135/2</f>
        <v>49.24</v>
      </c>
      <c r="H1130" s="168"/>
    </row>
    <row r="1131" spans="1:8" x14ac:dyDescent="0.25">
      <c r="A1131" s="225"/>
      <c r="B1131" s="38" t="s">
        <v>185</v>
      </c>
      <c r="C1131" s="228"/>
      <c r="D1131" s="225"/>
      <c r="E1131" s="8"/>
      <c r="F1131" s="8"/>
      <c r="G1131" s="79">
        <f t="shared" si="52"/>
        <v>274.01</v>
      </c>
      <c r="H1131" s="168"/>
    </row>
    <row r="1132" spans="1:8" x14ac:dyDescent="0.25">
      <c r="A1132" s="225"/>
      <c r="B1132" s="38" t="s">
        <v>186</v>
      </c>
      <c r="C1132" s="228"/>
      <c r="D1132" s="225"/>
      <c r="E1132" s="8"/>
      <c r="F1132" s="8"/>
      <c r="G1132" s="79">
        <f t="shared" si="52"/>
        <v>8.3350000000000009</v>
      </c>
      <c r="H1132" s="168"/>
    </row>
    <row r="1133" spans="1:8" x14ac:dyDescent="0.25">
      <c r="A1133" s="225"/>
      <c r="B1133" s="164" t="s">
        <v>237</v>
      </c>
      <c r="C1133" s="228"/>
      <c r="D1133" s="225"/>
      <c r="E1133" s="8"/>
      <c r="F1133" s="8"/>
      <c r="G1133" s="79"/>
      <c r="H1133" s="168"/>
    </row>
    <row r="1134" spans="1:8" x14ac:dyDescent="0.25">
      <c r="A1134" s="225"/>
      <c r="B1134" s="81" t="s">
        <v>290</v>
      </c>
      <c r="C1134" s="228"/>
      <c r="D1134" s="225"/>
      <c r="E1134" s="8"/>
      <c r="F1134" s="8"/>
      <c r="G1134" s="79">
        <f>G1135+G1136+G1137</f>
        <v>663.17</v>
      </c>
      <c r="H1134" s="168"/>
    </row>
    <row r="1135" spans="1:8" x14ac:dyDescent="0.25">
      <c r="A1135" s="225"/>
      <c r="B1135" s="38" t="s">
        <v>184</v>
      </c>
      <c r="C1135" s="228"/>
      <c r="D1135" s="225"/>
      <c r="E1135" s="8"/>
      <c r="F1135" s="8"/>
      <c r="G1135" s="79">
        <v>98.48</v>
      </c>
      <c r="H1135" s="168"/>
    </row>
    <row r="1136" spans="1:8" x14ac:dyDescent="0.25">
      <c r="A1136" s="225"/>
      <c r="B1136" s="38" t="s">
        <v>185</v>
      </c>
      <c r="C1136" s="228"/>
      <c r="D1136" s="225"/>
      <c r="E1136" s="8"/>
      <c r="F1136" s="8"/>
      <c r="G1136" s="79">
        <v>548.02</v>
      </c>
      <c r="H1136" s="168"/>
    </row>
    <row r="1137" spans="1:8" x14ac:dyDescent="0.25">
      <c r="A1137" s="225"/>
      <c r="B1137" s="38" t="s">
        <v>186</v>
      </c>
      <c r="C1137" s="228"/>
      <c r="D1137" s="225"/>
      <c r="E1137" s="8"/>
      <c r="F1137" s="8"/>
      <c r="G1137" s="79">
        <v>16.670000000000002</v>
      </c>
      <c r="H1137" s="168"/>
    </row>
    <row r="1138" spans="1:8" x14ac:dyDescent="0.25">
      <c r="A1138" s="225"/>
      <c r="B1138" s="164" t="s">
        <v>412</v>
      </c>
      <c r="C1138" s="228"/>
      <c r="D1138" s="225"/>
      <c r="E1138" s="8"/>
      <c r="F1138" s="8"/>
      <c r="G1138" s="79"/>
      <c r="H1138" s="168"/>
    </row>
    <row r="1139" spans="1:8" x14ac:dyDescent="0.25">
      <c r="A1139" s="225"/>
      <c r="B1139" s="81" t="s">
        <v>291</v>
      </c>
      <c r="C1139" s="228"/>
      <c r="D1139" s="225"/>
      <c r="E1139" s="8"/>
      <c r="F1139" s="8"/>
      <c r="G1139" s="79">
        <f>G1144/2</f>
        <v>244.64499999999998</v>
      </c>
      <c r="H1139" s="168"/>
    </row>
    <row r="1140" spans="1:8" x14ac:dyDescent="0.25">
      <c r="A1140" s="225"/>
      <c r="B1140" s="38" t="s">
        <v>184</v>
      </c>
      <c r="C1140" s="228"/>
      <c r="D1140" s="225"/>
      <c r="E1140" s="8"/>
      <c r="F1140" s="8"/>
      <c r="G1140" s="79">
        <f t="shared" ref="G1140:G1142" si="53">G1145/2</f>
        <v>34.134999999999998</v>
      </c>
      <c r="H1140" s="168"/>
    </row>
    <row r="1141" spans="1:8" x14ac:dyDescent="0.25">
      <c r="A1141" s="225"/>
      <c r="B1141" s="38" t="s">
        <v>185</v>
      </c>
      <c r="C1141" s="228"/>
      <c r="D1141" s="225"/>
      <c r="E1141" s="8"/>
      <c r="F1141" s="8"/>
      <c r="G1141" s="79">
        <f t="shared" si="53"/>
        <v>205.22</v>
      </c>
      <c r="H1141" s="168"/>
    </row>
    <row r="1142" spans="1:8" x14ac:dyDescent="0.25">
      <c r="A1142" s="225"/>
      <c r="B1142" s="38" t="s">
        <v>186</v>
      </c>
      <c r="C1142" s="228"/>
      <c r="D1142" s="225"/>
      <c r="E1142" s="8"/>
      <c r="F1142" s="8"/>
      <c r="G1142" s="79">
        <f t="shared" si="53"/>
        <v>5.29</v>
      </c>
      <c r="H1142" s="168"/>
    </row>
    <row r="1143" spans="1:8" x14ac:dyDescent="0.25">
      <c r="A1143" s="225"/>
      <c r="B1143" s="164" t="s">
        <v>237</v>
      </c>
      <c r="C1143" s="228"/>
      <c r="D1143" s="225"/>
      <c r="E1143" s="8"/>
      <c r="F1143" s="8"/>
      <c r="G1143" s="79"/>
      <c r="H1143" s="168"/>
    </row>
    <row r="1144" spans="1:8" x14ac:dyDescent="0.25">
      <c r="A1144" s="225"/>
      <c r="B1144" s="81" t="s">
        <v>291</v>
      </c>
      <c r="C1144" s="228"/>
      <c r="D1144" s="225"/>
      <c r="E1144" s="8"/>
      <c r="F1144" s="8"/>
      <c r="G1144" s="79">
        <f>G1145+G1146+G1147</f>
        <v>489.28999999999996</v>
      </c>
      <c r="H1144" s="168"/>
    </row>
    <row r="1145" spans="1:8" x14ac:dyDescent="0.25">
      <c r="A1145" s="225"/>
      <c r="B1145" s="38" t="s">
        <v>184</v>
      </c>
      <c r="C1145" s="228"/>
      <c r="D1145" s="225"/>
      <c r="E1145" s="8"/>
      <c r="F1145" s="8"/>
      <c r="G1145" s="79">
        <v>68.27</v>
      </c>
      <c r="H1145" s="168"/>
    </row>
    <row r="1146" spans="1:8" x14ac:dyDescent="0.25">
      <c r="A1146" s="225"/>
      <c r="B1146" s="38" t="s">
        <v>185</v>
      </c>
      <c r="C1146" s="228"/>
      <c r="D1146" s="225"/>
      <c r="E1146" s="8"/>
      <c r="F1146" s="8"/>
      <c r="G1146" s="79">
        <v>410.44</v>
      </c>
      <c r="H1146" s="168"/>
    </row>
    <row r="1147" spans="1:8" x14ac:dyDescent="0.25">
      <c r="A1147" s="225"/>
      <c r="B1147" s="38" t="s">
        <v>186</v>
      </c>
      <c r="C1147" s="228"/>
      <c r="D1147" s="225"/>
      <c r="E1147" s="8"/>
      <c r="F1147" s="8"/>
      <c r="G1147" s="79">
        <v>10.58</v>
      </c>
      <c r="H1147" s="168"/>
    </row>
    <row r="1148" spans="1:8" x14ac:dyDescent="0.25">
      <c r="A1148" s="225"/>
      <c r="B1148" s="164" t="s">
        <v>412</v>
      </c>
      <c r="C1148" s="228"/>
      <c r="D1148" s="225"/>
      <c r="E1148" s="8"/>
      <c r="F1148" s="8"/>
      <c r="G1148" s="79"/>
      <c r="H1148" s="168"/>
    </row>
    <row r="1149" spans="1:8" x14ac:dyDescent="0.25">
      <c r="A1149" s="225"/>
      <c r="B1149" s="81" t="s">
        <v>292</v>
      </c>
      <c r="C1149" s="228"/>
      <c r="D1149" s="225"/>
      <c r="E1149" s="8"/>
      <c r="F1149" s="8"/>
      <c r="G1149" s="79">
        <f>G1154/2</f>
        <v>242.67999999999998</v>
      </c>
      <c r="H1149" s="168"/>
    </row>
    <row r="1150" spans="1:8" x14ac:dyDescent="0.25">
      <c r="A1150" s="225"/>
      <c r="B1150" s="38" t="s">
        <v>184</v>
      </c>
      <c r="C1150" s="228"/>
      <c r="D1150" s="225"/>
      <c r="E1150" s="8"/>
      <c r="F1150" s="8"/>
      <c r="G1150" s="79">
        <f t="shared" ref="G1150:G1152" si="54">G1155/2</f>
        <v>21.2</v>
      </c>
      <c r="H1150" s="168"/>
    </row>
    <row r="1151" spans="1:8" x14ac:dyDescent="0.25">
      <c r="A1151" s="225"/>
      <c r="B1151" s="38" t="s">
        <v>185</v>
      </c>
      <c r="C1151" s="228"/>
      <c r="D1151" s="225"/>
      <c r="E1151" s="8"/>
      <c r="F1151" s="8"/>
      <c r="G1151" s="79">
        <f t="shared" si="54"/>
        <v>219.07</v>
      </c>
      <c r="H1151" s="168"/>
    </row>
    <row r="1152" spans="1:8" x14ac:dyDescent="0.25">
      <c r="A1152" s="225"/>
      <c r="B1152" s="38" t="s">
        <v>186</v>
      </c>
      <c r="C1152" s="228"/>
      <c r="D1152" s="225"/>
      <c r="E1152" s="8"/>
      <c r="F1152" s="8"/>
      <c r="G1152" s="79">
        <f t="shared" si="54"/>
        <v>2.41</v>
      </c>
      <c r="H1152" s="168"/>
    </row>
    <row r="1153" spans="1:8" x14ac:dyDescent="0.25">
      <c r="A1153" s="225"/>
      <c r="B1153" s="164" t="s">
        <v>237</v>
      </c>
      <c r="C1153" s="228"/>
      <c r="D1153" s="225"/>
      <c r="E1153" s="8"/>
      <c r="F1153" s="8"/>
      <c r="G1153" s="79"/>
      <c r="H1153" s="168"/>
    </row>
    <row r="1154" spans="1:8" x14ac:dyDescent="0.25">
      <c r="A1154" s="225"/>
      <c r="B1154" s="81" t="s">
        <v>292</v>
      </c>
      <c r="C1154" s="228"/>
      <c r="D1154" s="225"/>
      <c r="E1154" s="8"/>
      <c r="F1154" s="8"/>
      <c r="G1154" s="79">
        <f>G1155+G1156+G1157</f>
        <v>485.35999999999996</v>
      </c>
      <c r="H1154" s="168"/>
    </row>
    <row r="1155" spans="1:8" x14ac:dyDescent="0.25">
      <c r="A1155" s="225"/>
      <c r="B1155" s="38" t="s">
        <v>184</v>
      </c>
      <c r="C1155" s="228"/>
      <c r="D1155" s="225"/>
      <c r="E1155" s="8"/>
      <c r="F1155" s="8"/>
      <c r="G1155" s="79">
        <v>42.4</v>
      </c>
      <c r="H1155" s="168"/>
    </row>
    <row r="1156" spans="1:8" x14ac:dyDescent="0.25">
      <c r="A1156" s="225"/>
      <c r="B1156" s="38" t="s">
        <v>185</v>
      </c>
      <c r="C1156" s="228"/>
      <c r="D1156" s="225"/>
      <c r="E1156" s="8"/>
      <c r="F1156" s="8"/>
      <c r="G1156" s="79">
        <v>438.14</v>
      </c>
      <c r="H1156" s="168"/>
    </row>
    <row r="1157" spans="1:8" x14ac:dyDescent="0.25">
      <c r="A1157" s="225"/>
      <c r="B1157" s="38" t="s">
        <v>186</v>
      </c>
      <c r="C1157" s="228"/>
      <c r="D1157" s="225"/>
      <c r="E1157" s="8"/>
      <c r="F1157" s="8"/>
      <c r="G1157" s="79">
        <v>4.82</v>
      </c>
      <c r="H1157" s="168"/>
    </row>
    <row r="1158" spans="1:8" x14ac:dyDescent="0.25">
      <c r="A1158" s="225"/>
      <c r="B1158" s="164" t="s">
        <v>412</v>
      </c>
      <c r="C1158" s="228"/>
      <c r="D1158" s="225"/>
      <c r="E1158" s="8"/>
      <c r="F1158" s="8"/>
      <c r="G1158" s="79"/>
      <c r="H1158" s="168"/>
    </row>
    <row r="1159" spans="1:8" x14ac:dyDescent="0.25">
      <c r="A1159" s="225"/>
      <c r="B1159" s="81" t="s">
        <v>293</v>
      </c>
      <c r="C1159" s="228"/>
      <c r="D1159" s="225"/>
      <c r="E1159" s="8"/>
      <c r="F1159" s="8"/>
      <c r="G1159" s="79">
        <f>G1164/2</f>
        <v>1044.8399999999999</v>
      </c>
      <c r="H1159" s="168"/>
    </row>
    <row r="1160" spans="1:8" ht="15" customHeight="1" x14ac:dyDescent="0.25">
      <c r="A1160" s="225"/>
      <c r="B1160" s="38" t="s">
        <v>184</v>
      </c>
      <c r="C1160" s="228"/>
      <c r="D1160" s="225"/>
      <c r="E1160" s="8"/>
      <c r="F1160" s="8"/>
      <c r="G1160" s="79">
        <f t="shared" ref="G1160:G1162" si="55">G1165/2</f>
        <v>64.739999999999995</v>
      </c>
      <c r="H1160" s="168"/>
    </row>
    <row r="1161" spans="1:8" x14ac:dyDescent="0.25">
      <c r="A1161" s="225"/>
      <c r="B1161" s="38" t="s">
        <v>185</v>
      </c>
      <c r="C1161" s="228"/>
      <c r="D1161" s="225"/>
      <c r="E1161" s="8"/>
      <c r="F1161" s="8"/>
      <c r="G1161" s="79">
        <f t="shared" si="55"/>
        <v>968.51499999999999</v>
      </c>
      <c r="H1161" s="168"/>
    </row>
    <row r="1162" spans="1:8" x14ac:dyDescent="0.25">
      <c r="A1162" s="225"/>
      <c r="B1162" s="38" t="s">
        <v>186</v>
      </c>
      <c r="C1162" s="228"/>
      <c r="D1162" s="225"/>
      <c r="E1162" s="8"/>
      <c r="F1162" s="8"/>
      <c r="G1162" s="79">
        <f t="shared" si="55"/>
        <v>11.585000000000001</v>
      </c>
      <c r="H1162" s="168"/>
    </row>
    <row r="1163" spans="1:8" x14ac:dyDescent="0.25">
      <c r="A1163" s="225"/>
      <c r="B1163" s="164" t="s">
        <v>237</v>
      </c>
      <c r="C1163" s="228"/>
      <c r="D1163" s="225"/>
      <c r="E1163" s="8"/>
      <c r="F1163" s="8"/>
      <c r="G1163" s="79"/>
      <c r="H1163" s="168"/>
    </row>
    <row r="1164" spans="1:8" x14ac:dyDescent="0.25">
      <c r="A1164" s="225"/>
      <c r="B1164" s="81" t="s">
        <v>293</v>
      </c>
      <c r="C1164" s="228"/>
      <c r="D1164" s="225"/>
      <c r="E1164" s="8"/>
      <c r="F1164" s="8"/>
      <c r="G1164" s="79">
        <f>G1165+G1166+G1167</f>
        <v>2089.6799999999998</v>
      </c>
      <c r="H1164" s="168"/>
    </row>
    <row r="1165" spans="1:8" x14ac:dyDescent="0.25">
      <c r="A1165" s="225"/>
      <c r="B1165" s="38" t="s">
        <v>184</v>
      </c>
      <c r="C1165" s="228"/>
      <c r="D1165" s="225"/>
      <c r="E1165" s="8"/>
      <c r="F1165" s="8"/>
      <c r="G1165" s="79">
        <v>129.47999999999999</v>
      </c>
      <c r="H1165" s="168"/>
    </row>
    <row r="1166" spans="1:8" x14ac:dyDescent="0.25">
      <c r="A1166" s="225"/>
      <c r="B1166" s="38" t="s">
        <v>185</v>
      </c>
      <c r="C1166" s="228"/>
      <c r="D1166" s="225"/>
      <c r="E1166" s="8"/>
      <c r="F1166" s="8"/>
      <c r="G1166" s="79">
        <v>1937.03</v>
      </c>
      <c r="H1166" s="168"/>
    </row>
    <row r="1167" spans="1:8" x14ac:dyDescent="0.25">
      <c r="A1167" s="225"/>
      <c r="B1167" s="38" t="s">
        <v>186</v>
      </c>
      <c r="C1167" s="228"/>
      <c r="D1167" s="225"/>
      <c r="E1167" s="8"/>
      <c r="F1167" s="8"/>
      <c r="G1167" s="79">
        <v>23.17</v>
      </c>
      <c r="H1167" s="168"/>
    </row>
    <row r="1168" spans="1:8" x14ac:dyDescent="0.25">
      <c r="A1168" s="225"/>
      <c r="B1168" s="164" t="s">
        <v>412</v>
      </c>
      <c r="C1168" s="228"/>
      <c r="D1168" s="225"/>
      <c r="E1168" s="8"/>
      <c r="F1168" s="8"/>
      <c r="G1168" s="79"/>
      <c r="H1168" s="168"/>
    </row>
    <row r="1169" spans="1:8" x14ac:dyDescent="0.25">
      <c r="A1169" s="225"/>
      <c r="B1169" s="81" t="s">
        <v>294</v>
      </c>
      <c r="C1169" s="228"/>
      <c r="D1169" s="225"/>
      <c r="E1169" s="8"/>
      <c r="F1169" s="8"/>
      <c r="G1169" s="79">
        <f>G1174/2</f>
        <v>472.7835</v>
      </c>
      <c r="H1169" s="168"/>
    </row>
    <row r="1170" spans="1:8" x14ac:dyDescent="0.25">
      <c r="A1170" s="225"/>
      <c r="B1170" s="38" t="s">
        <v>184</v>
      </c>
      <c r="C1170" s="228"/>
      <c r="D1170" s="225"/>
      <c r="E1170" s="8"/>
      <c r="F1170" s="8"/>
      <c r="G1170" s="79">
        <f t="shared" ref="G1170:G1172" si="56">G1175/2</f>
        <v>28.367999999999999</v>
      </c>
      <c r="H1170" s="168"/>
    </row>
    <row r="1171" spans="1:8" x14ac:dyDescent="0.25">
      <c r="A1171" s="225"/>
      <c r="B1171" s="38" t="s">
        <v>185</v>
      </c>
      <c r="C1171" s="228"/>
      <c r="D1171" s="225"/>
      <c r="E1171" s="8"/>
      <c r="F1171" s="8"/>
      <c r="G1171" s="79">
        <f t="shared" si="56"/>
        <v>439.5455</v>
      </c>
      <c r="H1171" s="168"/>
    </row>
    <row r="1172" spans="1:8" x14ac:dyDescent="0.25">
      <c r="A1172" s="225"/>
      <c r="B1172" s="38" t="s">
        <v>186</v>
      </c>
      <c r="C1172" s="228"/>
      <c r="D1172" s="225"/>
      <c r="E1172" s="8"/>
      <c r="F1172" s="8"/>
      <c r="G1172" s="79">
        <f t="shared" si="56"/>
        <v>4.87</v>
      </c>
      <c r="H1172" s="168"/>
    </row>
    <row r="1173" spans="1:8" x14ac:dyDescent="0.25">
      <c r="A1173" s="225"/>
      <c r="B1173" s="164" t="s">
        <v>237</v>
      </c>
      <c r="C1173" s="228"/>
      <c r="D1173" s="225"/>
      <c r="E1173" s="8"/>
      <c r="F1173" s="8"/>
      <c r="G1173" s="79"/>
      <c r="H1173" s="168"/>
    </row>
    <row r="1174" spans="1:8" x14ac:dyDescent="0.25">
      <c r="A1174" s="225"/>
      <c r="B1174" s="81" t="s">
        <v>294</v>
      </c>
      <c r="C1174" s="228"/>
      <c r="D1174" s="225"/>
      <c r="E1174" s="8"/>
      <c r="F1174" s="8"/>
      <c r="G1174" s="79">
        <f>G1175+G1176+G1177</f>
        <v>945.56700000000001</v>
      </c>
      <c r="H1174" s="168"/>
    </row>
    <row r="1175" spans="1:8" x14ac:dyDescent="0.25">
      <c r="A1175" s="225"/>
      <c r="B1175" s="38" t="s">
        <v>184</v>
      </c>
      <c r="C1175" s="228"/>
      <c r="D1175" s="225"/>
      <c r="E1175" s="8"/>
      <c r="F1175" s="8"/>
      <c r="G1175" s="79">
        <v>56.735999999999997</v>
      </c>
      <c r="H1175" s="168"/>
    </row>
    <row r="1176" spans="1:8" x14ac:dyDescent="0.25">
      <c r="A1176" s="225"/>
      <c r="B1176" s="38" t="s">
        <v>185</v>
      </c>
      <c r="C1176" s="228"/>
      <c r="D1176" s="225"/>
      <c r="E1176" s="8"/>
      <c r="F1176" s="8"/>
      <c r="G1176" s="79">
        <v>879.09100000000001</v>
      </c>
      <c r="H1176" s="168"/>
    </row>
    <row r="1177" spans="1:8" x14ac:dyDescent="0.25">
      <c r="A1177" s="225"/>
      <c r="B1177" s="38" t="s">
        <v>186</v>
      </c>
      <c r="C1177" s="228"/>
      <c r="D1177" s="225"/>
      <c r="E1177" s="8"/>
      <c r="F1177" s="8"/>
      <c r="G1177" s="79">
        <v>9.74</v>
      </c>
      <c r="H1177" s="168"/>
    </row>
    <row r="1178" spans="1:8" x14ac:dyDescent="0.25">
      <c r="A1178" s="225"/>
      <c r="B1178" s="164" t="s">
        <v>412</v>
      </c>
      <c r="C1178" s="228"/>
      <c r="D1178" s="225"/>
      <c r="E1178" s="54"/>
      <c r="F1178" s="54"/>
      <c r="G1178" s="160"/>
      <c r="H1178" s="69"/>
    </row>
    <row r="1179" spans="1:8" x14ac:dyDescent="0.25">
      <c r="A1179" s="225"/>
      <c r="B1179" s="81" t="s">
        <v>295</v>
      </c>
      <c r="C1179" s="228"/>
      <c r="D1179" s="225"/>
      <c r="E1179" s="54"/>
      <c r="F1179" s="54"/>
      <c r="G1179" s="79">
        <f>G1184/2</f>
        <v>355.46499999999997</v>
      </c>
      <c r="H1179" s="69"/>
    </row>
    <row r="1180" spans="1:8" x14ac:dyDescent="0.25">
      <c r="A1180" s="225"/>
      <c r="B1180" s="38" t="s">
        <v>184</v>
      </c>
      <c r="C1180" s="228"/>
      <c r="D1180" s="225"/>
      <c r="E1180" s="54"/>
      <c r="F1180" s="54"/>
      <c r="G1180" s="79">
        <f t="shared" ref="G1180:G1182" si="57">G1185/2</f>
        <v>18.004999999999999</v>
      </c>
      <c r="H1180" s="69"/>
    </row>
    <row r="1181" spans="1:8" x14ac:dyDescent="0.25">
      <c r="A1181" s="225"/>
      <c r="B1181" s="38" t="s">
        <v>185</v>
      </c>
      <c r="C1181" s="228"/>
      <c r="D1181" s="225"/>
      <c r="E1181" s="54"/>
      <c r="F1181" s="54"/>
      <c r="G1181" s="79">
        <f t="shared" si="57"/>
        <v>334.39499999999998</v>
      </c>
      <c r="H1181" s="69"/>
    </row>
    <row r="1182" spans="1:8" x14ac:dyDescent="0.25">
      <c r="A1182" s="225"/>
      <c r="B1182" s="38" t="s">
        <v>186</v>
      </c>
      <c r="C1182" s="228"/>
      <c r="D1182" s="225"/>
      <c r="E1182" s="54"/>
      <c r="F1182" s="54"/>
      <c r="G1182" s="79">
        <f t="shared" si="57"/>
        <v>3.0649999999999999</v>
      </c>
      <c r="H1182" s="69"/>
    </row>
    <row r="1183" spans="1:8" x14ac:dyDescent="0.25">
      <c r="A1183" s="225"/>
      <c r="B1183" s="164" t="s">
        <v>237</v>
      </c>
      <c r="C1183" s="228"/>
      <c r="D1183" s="225"/>
      <c r="E1183" s="54"/>
      <c r="F1183" s="54"/>
      <c r="G1183" s="79"/>
      <c r="H1183" s="69"/>
    </row>
    <row r="1184" spans="1:8" x14ac:dyDescent="0.25">
      <c r="A1184" s="225"/>
      <c r="B1184" s="81" t="s">
        <v>295</v>
      </c>
      <c r="C1184" s="228"/>
      <c r="D1184" s="225"/>
      <c r="E1184" s="54"/>
      <c r="F1184" s="54"/>
      <c r="G1184" s="79">
        <f>G1185+G1186+G1187</f>
        <v>710.93</v>
      </c>
      <c r="H1184" s="69"/>
    </row>
    <row r="1185" spans="1:8" x14ac:dyDescent="0.25">
      <c r="A1185" s="225"/>
      <c r="B1185" s="38" t="s">
        <v>184</v>
      </c>
      <c r="C1185" s="228"/>
      <c r="D1185" s="225"/>
      <c r="E1185" s="54"/>
      <c r="F1185" s="54"/>
      <c r="G1185" s="79">
        <v>36.01</v>
      </c>
      <c r="H1185" s="69"/>
    </row>
    <row r="1186" spans="1:8" x14ac:dyDescent="0.25">
      <c r="A1186" s="225"/>
      <c r="B1186" s="38" t="s">
        <v>185</v>
      </c>
      <c r="C1186" s="228"/>
      <c r="D1186" s="225"/>
      <c r="E1186" s="54"/>
      <c r="F1186" s="54"/>
      <c r="G1186" s="79">
        <v>668.79</v>
      </c>
      <c r="H1186" s="69"/>
    </row>
    <row r="1187" spans="1:8" x14ac:dyDescent="0.25">
      <c r="A1187" s="225"/>
      <c r="B1187" s="38" t="s">
        <v>186</v>
      </c>
      <c r="C1187" s="228"/>
      <c r="D1187" s="225"/>
      <c r="E1187" s="54"/>
      <c r="F1187" s="54"/>
      <c r="G1187" s="79">
        <v>6.13</v>
      </c>
      <c r="H1187" s="69"/>
    </row>
    <row r="1188" spans="1:8" x14ac:dyDescent="0.25">
      <c r="A1188" s="225"/>
      <c r="B1188" s="164" t="s">
        <v>412</v>
      </c>
      <c r="C1188" s="228"/>
      <c r="D1188" s="225"/>
      <c r="E1188" s="54"/>
      <c r="F1188" s="54"/>
      <c r="G1188" s="79"/>
      <c r="H1188" s="69"/>
    </row>
    <row r="1189" spans="1:8" x14ac:dyDescent="0.25">
      <c r="A1189" s="225"/>
      <c r="B1189" s="81" t="s">
        <v>296</v>
      </c>
      <c r="C1189" s="228"/>
      <c r="D1189" s="225"/>
      <c r="E1189" s="54"/>
      <c r="F1189" s="54"/>
      <c r="G1189" s="79">
        <f>G1194/2</f>
        <v>254.875</v>
      </c>
      <c r="H1189" s="69"/>
    </row>
    <row r="1190" spans="1:8" x14ac:dyDescent="0.25">
      <c r="A1190" s="225"/>
      <c r="B1190" s="38" t="s">
        <v>184</v>
      </c>
      <c r="C1190" s="228"/>
      <c r="D1190" s="225"/>
      <c r="E1190" s="54"/>
      <c r="F1190" s="54"/>
      <c r="G1190" s="79">
        <f t="shared" ref="G1190:G1192" si="58">G1195/2</f>
        <v>7.5750000000000002</v>
      </c>
      <c r="H1190" s="69"/>
    </row>
    <row r="1191" spans="1:8" x14ac:dyDescent="0.25">
      <c r="A1191" s="225"/>
      <c r="B1191" s="38" t="s">
        <v>185</v>
      </c>
      <c r="C1191" s="228"/>
      <c r="D1191" s="225"/>
      <c r="E1191" s="54"/>
      <c r="F1191" s="54"/>
      <c r="G1191" s="79">
        <f t="shared" si="58"/>
        <v>245.92500000000001</v>
      </c>
      <c r="H1191" s="69"/>
    </row>
    <row r="1192" spans="1:8" x14ac:dyDescent="0.25">
      <c r="A1192" s="225"/>
      <c r="B1192" s="38" t="s">
        <v>186</v>
      </c>
      <c r="C1192" s="228"/>
      <c r="D1192" s="225"/>
      <c r="E1192" s="54"/>
      <c r="F1192" s="54"/>
      <c r="G1192" s="79">
        <f t="shared" si="58"/>
        <v>1.375</v>
      </c>
      <c r="H1192" s="69"/>
    </row>
    <row r="1193" spans="1:8" x14ac:dyDescent="0.25">
      <c r="A1193" s="225"/>
      <c r="B1193" s="164" t="s">
        <v>237</v>
      </c>
      <c r="C1193" s="228"/>
      <c r="D1193" s="225"/>
      <c r="E1193" s="54"/>
      <c r="F1193" s="54"/>
      <c r="G1193" s="79"/>
      <c r="H1193" s="69"/>
    </row>
    <row r="1194" spans="1:8" x14ac:dyDescent="0.25">
      <c r="A1194" s="225"/>
      <c r="B1194" s="81" t="s">
        <v>296</v>
      </c>
      <c r="C1194" s="228"/>
      <c r="D1194" s="225"/>
      <c r="E1194" s="54"/>
      <c r="F1194" s="54"/>
      <c r="G1194" s="79">
        <f>G1195+G1196+G1197</f>
        <v>509.75</v>
      </c>
      <c r="H1194" s="69"/>
    </row>
    <row r="1195" spans="1:8" x14ac:dyDescent="0.25">
      <c r="A1195" s="225"/>
      <c r="B1195" s="38" t="s">
        <v>184</v>
      </c>
      <c r="C1195" s="228"/>
      <c r="D1195" s="225"/>
      <c r="E1195" s="54"/>
      <c r="F1195" s="54"/>
      <c r="G1195" s="79">
        <v>15.15</v>
      </c>
      <c r="H1195" s="69"/>
    </row>
    <row r="1196" spans="1:8" x14ac:dyDescent="0.25">
      <c r="A1196" s="225"/>
      <c r="B1196" s="38" t="s">
        <v>185</v>
      </c>
      <c r="C1196" s="228"/>
      <c r="D1196" s="225"/>
      <c r="E1196" s="54"/>
      <c r="F1196" s="54"/>
      <c r="G1196" s="79">
        <v>491.85</v>
      </c>
      <c r="H1196" s="69"/>
    </row>
    <row r="1197" spans="1:8" x14ac:dyDescent="0.25">
      <c r="A1197" s="225"/>
      <c r="B1197" s="38" t="s">
        <v>186</v>
      </c>
      <c r="C1197" s="228"/>
      <c r="D1197" s="225"/>
      <c r="E1197" s="54"/>
      <c r="F1197" s="54"/>
      <c r="G1197" s="79">
        <v>2.75</v>
      </c>
      <c r="H1197" s="69"/>
    </row>
    <row r="1198" spans="1:8" x14ac:dyDescent="0.25">
      <c r="A1198" s="225"/>
      <c r="B1198" s="164" t="s">
        <v>412</v>
      </c>
      <c r="C1198" s="228"/>
      <c r="D1198" s="225"/>
      <c r="E1198" s="54"/>
      <c r="F1198" s="54"/>
      <c r="G1198" s="79"/>
      <c r="H1198" s="69"/>
    </row>
    <row r="1199" spans="1:8" x14ac:dyDescent="0.25">
      <c r="A1199" s="225"/>
      <c r="B1199" s="81" t="s">
        <v>297</v>
      </c>
      <c r="C1199" s="228"/>
      <c r="D1199" s="225"/>
      <c r="E1199" s="54"/>
      <c r="F1199" s="54"/>
      <c r="G1199" s="79">
        <f>G1204/2</f>
        <v>785.75000000000011</v>
      </c>
      <c r="H1199" s="69"/>
    </row>
    <row r="1200" spans="1:8" x14ac:dyDescent="0.25">
      <c r="A1200" s="225"/>
      <c r="B1200" s="38" t="s">
        <v>184</v>
      </c>
      <c r="C1200" s="228"/>
      <c r="D1200" s="225"/>
      <c r="E1200" s="54"/>
      <c r="F1200" s="54"/>
      <c r="G1200" s="79">
        <f t="shared" ref="G1200:G1202" si="59">G1205/2</f>
        <v>106.21</v>
      </c>
      <c r="H1200" s="69"/>
    </row>
    <row r="1201" spans="1:8" x14ac:dyDescent="0.25">
      <c r="A1201" s="225"/>
      <c r="B1201" s="38" t="s">
        <v>185</v>
      </c>
      <c r="C1201" s="228"/>
      <c r="D1201" s="225"/>
      <c r="E1201" s="54"/>
      <c r="F1201" s="54"/>
      <c r="G1201" s="79">
        <f t="shared" si="59"/>
        <v>652.57500000000005</v>
      </c>
      <c r="H1201" s="69"/>
    </row>
    <row r="1202" spans="1:8" x14ac:dyDescent="0.25">
      <c r="A1202" s="225"/>
      <c r="B1202" s="38" t="s">
        <v>186</v>
      </c>
      <c r="C1202" s="228"/>
      <c r="D1202" s="225"/>
      <c r="E1202" s="54"/>
      <c r="F1202" s="54"/>
      <c r="G1202" s="79">
        <f t="shared" si="59"/>
        <v>26.965</v>
      </c>
      <c r="H1202" s="69"/>
    </row>
    <row r="1203" spans="1:8" x14ac:dyDescent="0.25">
      <c r="A1203" s="225"/>
      <c r="B1203" s="164" t="s">
        <v>237</v>
      </c>
      <c r="C1203" s="228"/>
      <c r="D1203" s="225"/>
      <c r="E1203" s="54"/>
      <c r="F1203" s="54"/>
      <c r="G1203" s="79"/>
      <c r="H1203" s="69"/>
    </row>
    <row r="1204" spans="1:8" x14ac:dyDescent="0.25">
      <c r="A1204" s="225"/>
      <c r="B1204" s="81" t="s">
        <v>297</v>
      </c>
      <c r="C1204" s="228"/>
      <c r="D1204" s="225"/>
      <c r="E1204" s="54"/>
      <c r="F1204" s="54"/>
      <c r="G1204" s="79">
        <f>G1205+G1206+G1207</f>
        <v>1571.5000000000002</v>
      </c>
      <c r="H1204" s="69"/>
    </row>
    <row r="1205" spans="1:8" x14ac:dyDescent="0.25">
      <c r="A1205" s="225"/>
      <c r="B1205" s="38" t="s">
        <v>184</v>
      </c>
      <c r="C1205" s="228"/>
      <c r="D1205" s="225"/>
      <c r="E1205" s="54"/>
      <c r="F1205" s="54"/>
      <c r="G1205" s="79">
        <v>212.42</v>
      </c>
      <c r="H1205" s="69"/>
    </row>
    <row r="1206" spans="1:8" x14ac:dyDescent="0.25">
      <c r="A1206" s="225"/>
      <c r="B1206" s="38" t="s">
        <v>185</v>
      </c>
      <c r="C1206" s="228"/>
      <c r="D1206" s="225"/>
      <c r="E1206" s="54"/>
      <c r="F1206" s="54"/>
      <c r="G1206" s="79">
        <v>1305.1500000000001</v>
      </c>
      <c r="H1206" s="69"/>
    </row>
    <row r="1207" spans="1:8" x14ac:dyDescent="0.25">
      <c r="A1207" s="225"/>
      <c r="B1207" s="38" t="s">
        <v>186</v>
      </c>
      <c r="C1207" s="228"/>
      <c r="D1207" s="225"/>
      <c r="E1207" s="54"/>
      <c r="F1207" s="54"/>
      <c r="G1207" s="79">
        <v>53.93</v>
      </c>
      <c r="H1207" s="69"/>
    </row>
    <row r="1208" spans="1:8" x14ac:dyDescent="0.25">
      <c r="A1208" s="225"/>
      <c r="B1208" s="164" t="s">
        <v>412</v>
      </c>
      <c r="C1208" s="228"/>
      <c r="D1208" s="225"/>
      <c r="E1208" s="54"/>
      <c r="F1208" s="54"/>
      <c r="G1208" s="79"/>
      <c r="H1208" s="69"/>
    </row>
    <row r="1209" spans="1:8" x14ac:dyDescent="0.25">
      <c r="A1209" s="225"/>
      <c r="B1209" s="81" t="s">
        <v>286</v>
      </c>
      <c r="C1209" s="228"/>
      <c r="D1209" s="225"/>
      <c r="E1209" s="54"/>
      <c r="F1209" s="54"/>
      <c r="G1209" s="79">
        <f>G1214/2</f>
        <v>2040.605</v>
      </c>
      <c r="H1209" s="69"/>
    </row>
    <row r="1210" spans="1:8" x14ac:dyDescent="0.25">
      <c r="A1210" s="225"/>
      <c r="B1210" s="38" t="s">
        <v>184</v>
      </c>
      <c r="C1210" s="228"/>
      <c r="D1210" s="225"/>
      <c r="E1210" s="54"/>
      <c r="F1210" s="54"/>
      <c r="G1210" s="79">
        <f t="shared" ref="G1210:G1212" si="60">G1215/2</f>
        <v>210.565</v>
      </c>
      <c r="H1210" s="69"/>
    </row>
    <row r="1211" spans="1:8" x14ac:dyDescent="0.25">
      <c r="A1211" s="225"/>
      <c r="B1211" s="38" t="s">
        <v>185</v>
      </c>
      <c r="C1211" s="228"/>
      <c r="D1211" s="225"/>
      <c r="E1211" s="54"/>
      <c r="F1211" s="54"/>
      <c r="G1211" s="79">
        <f t="shared" si="60"/>
        <v>1754.425</v>
      </c>
      <c r="H1211" s="69"/>
    </row>
    <row r="1212" spans="1:8" x14ac:dyDescent="0.25">
      <c r="A1212" s="225"/>
      <c r="B1212" s="38" t="s">
        <v>186</v>
      </c>
      <c r="C1212" s="228"/>
      <c r="D1212" s="225"/>
      <c r="E1212" s="54"/>
      <c r="F1212" s="54"/>
      <c r="G1212" s="79">
        <f t="shared" si="60"/>
        <v>75.614999999999995</v>
      </c>
      <c r="H1212" s="69"/>
    </row>
    <row r="1213" spans="1:8" x14ac:dyDescent="0.25">
      <c r="A1213" s="225"/>
      <c r="B1213" s="164" t="s">
        <v>237</v>
      </c>
      <c r="C1213" s="228"/>
      <c r="D1213" s="225"/>
      <c r="E1213" s="54"/>
      <c r="F1213" s="54"/>
      <c r="G1213" s="79"/>
      <c r="H1213" s="69"/>
    </row>
    <row r="1214" spans="1:8" x14ac:dyDescent="0.25">
      <c r="A1214" s="225"/>
      <c r="B1214" s="81" t="s">
        <v>286</v>
      </c>
      <c r="C1214" s="228"/>
      <c r="D1214" s="225"/>
      <c r="E1214" s="54"/>
      <c r="F1214" s="54"/>
      <c r="G1214" s="79">
        <f>G1215+G1216+G1217</f>
        <v>4081.21</v>
      </c>
      <c r="H1214" s="69"/>
    </row>
    <row r="1215" spans="1:8" x14ac:dyDescent="0.25">
      <c r="A1215" s="225"/>
      <c r="B1215" s="38" t="s">
        <v>184</v>
      </c>
      <c r="C1215" s="228"/>
      <c r="D1215" s="225"/>
      <c r="E1215" s="54"/>
      <c r="F1215" s="54"/>
      <c r="G1215" s="79">
        <v>421.13</v>
      </c>
      <c r="H1215" s="69"/>
    </row>
    <row r="1216" spans="1:8" x14ac:dyDescent="0.25">
      <c r="A1216" s="225"/>
      <c r="B1216" s="38" t="s">
        <v>185</v>
      </c>
      <c r="C1216" s="228"/>
      <c r="D1216" s="225"/>
      <c r="E1216" s="54"/>
      <c r="F1216" s="54"/>
      <c r="G1216" s="79">
        <v>3508.85</v>
      </c>
      <c r="H1216" s="69"/>
    </row>
    <row r="1217" spans="1:8" x14ac:dyDescent="0.25">
      <c r="A1217" s="225"/>
      <c r="B1217" s="38" t="s">
        <v>186</v>
      </c>
      <c r="C1217" s="229"/>
      <c r="D1217" s="225"/>
      <c r="E1217" s="54"/>
      <c r="F1217" s="54"/>
      <c r="G1217" s="79">
        <v>151.22999999999999</v>
      </c>
      <c r="H1217" s="69"/>
    </row>
    <row r="1218" spans="1:8" ht="136.5" x14ac:dyDescent="0.25">
      <c r="A1218" s="225"/>
      <c r="B1218" s="126" t="s">
        <v>273</v>
      </c>
      <c r="C1218" s="222" t="s">
        <v>410</v>
      </c>
      <c r="D1218" s="225" t="s">
        <v>21</v>
      </c>
      <c r="E1218" s="225"/>
      <c r="F1218" s="225"/>
      <c r="G1218" s="225"/>
      <c r="H1218" s="225"/>
    </row>
    <row r="1219" spans="1:8" x14ac:dyDescent="0.25">
      <c r="A1219" s="225"/>
      <c r="B1219" s="70" t="s">
        <v>180</v>
      </c>
      <c r="C1219" s="223"/>
      <c r="D1219" s="225"/>
      <c r="E1219" s="54"/>
      <c r="F1219" s="54"/>
      <c r="G1219" s="128">
        <f>G996</f>
        <v>939.25</v>
      </c>
      <c r="H1219" s="69"/>
    </row>
    <row r="1220" spans="1:8" x14ac:dyDescent="0.25">
      <c r="A1220" s="225"/>
      <c r="B1220" s="70" t="s">
        <v>181</v>
      </c>
      <c r="C1220" s="223"/>
      <c r="D1220" s="225"/>
      <c r="E1220" s="54"/>
      <c r="F1220" s="54"/>
      <c r="G1220" s="128">
        <f t="shared" ref="G1220:G1247" si="61">G997</f>
        <v>661.06000000000006</v>
      </c>
      <c r="H1220" s="69"/>
    </row>
    <row r="1221" spans="1:8" x14ac:dyDescent="0.25">
      <c r="A1221" s="225"/>
      <c r="B1221" s="70" t="s">
        <v>182</v>
      </c>
      <c r="C1221" s="223"/>
      <c r="D1221" s="225"/>
      <c r="E1221" s="54"/>
      <c r="F1221" s="54"/>
      <c r="G1221" s="128">
        <f t="shared" si="61"/>
        <v>258.31</v>
      </c>
      <c r="H1221" s="69"/>
    </row>
    <row r="1222" spans="1:8" x14ac:dyDescent="0.25">
      <c r="A1222" s="225"/>
      <c r="B1222" s="70" t="s">
        <v>183</v>
      </c>
      <c r="C1222" s="223"/>
      <c r="D1222" s="225"/>
      <c r="E1222" s="54"/>
      <c r="F1222" s="54"/>
      <c r="G1222" s="128">
        <f t="shared" si="61"/>
        <v>109.25</v>
      </c>
      <c r="H1222" s="69"/>
    </row>
    <row r="1223" spans="1:8" ht="30" x14ac:dyDescent="0.25">
      <c r="A1223" s="225"/>
      <c r="B1223" s="54" t="s">
        <v>17</v>
      </c>
      <c r="C1223" s="223"/>
      <c r="D1223" s="225"/>
      <c r="E1223" s="54"/>
      <c r="F1223" s="54"/>
      <c r="G1223" s="128"/>
      <c r="H1223" s="69"/>
    </row>
    <row r="1224" spans="1:8" x14ac:dyDescent="0.25">
      <c r="A1224" s="225"/>
      <c r="B1224" s="70" t="s">
        <v>180</v>
      </c>
      <c r="C1224" s="223"/>
      <c r="D1224" s="225"/>
      <c r="E1224" s="54"/>
      <c r="F1224" s="54"/>
      <c r="G1224" s="128">
        <f t="shared" si="61"/>
        <v>388.68</v>
      </c>
      <c r="H1224" s="69"/>
    </row>
    <row r="1225" spans="1:8" x14ac:dyDescent="0.25">
      <c r="A1225" s="225"/>
      <c r="B1225" s="70" t="s">
        <v>181</v>
      </c>
      <c r="C1225" s="223"/>
      <c r="D1225" s="225"/>
      <c r="E1225" s="54"/>
      <c r="F1225" s="54"/>
      <c r="G1225" s="128">
        <f t="shared" si="61"/>
        <v>302.29000000000002</v>
      </c>
      <c r="H1225" s="69"/>
    </row>
    <row r="1226" spans="1:8" x14ac:dyDescent="0.25">
      <c r="A1226" s="225"/>
      <c r="B1226" s="70" t="s">
        <v>182</v>
      </c>
      <c r="C1226" s="223"/>
      <c r="D1226" s="225"/>
      <c r="E1226" s="54"/>
      <c r="F1226" s="54"/>
      <c r="G1226" s="128">
        <f t="shared" si="61"/>
        <v>115.56</v>
      </c>
      <c r="H1226" s="69"/>
    </row>
    <row r="1227" spans="1:8" x14ac:dyDescent="0.25">
      <c r="A1227" s="225"/>
      <c r="B1227" s="70" t="s">
        <v>183</v>
      </c>
      <c r="C1227" s="223"/>
      <c r="D1227" s="225"/>
      <c r="E1227" s="54"/>
      <c r="F1227" s="54"/>
      <c r="G1227" s="128">
        <f t="shared" si="61"/>
        <v>45.46</v>
      </c>
      <c r="H1227" s="69"/>
    </row>
    <row r="1228" spans="1:8" ht="30" x14ac:dyDescent="0.25">
      <c r="A1228" s="225"/>
      <c r="B1228" s="54" t="s">
        <v>26</v>
      </c>
      <c r="C1228" s="223"/>
      <c r="D1228" s="225"/>
      <c r="E1228" s="54"/>
      <c r="F1228" s="54"/>
      <c r="G1228" s="128"/>
      <c r="H1228" s="69"/>
    </row>
    <row r="1229" spans="1:8" x14ac:dyDescent="0.25">
      <c r="A1229" s="225"/>
      <c r="B1229" s="70" t="s">
        <v>180</v>
      </c>
      <c r="C1229" s="223"/>
      <c r="D1229" s="225"/>
      <c r="E1229" s="54"/>
      <c r="F1229" s="54"/>
      <c r="G1229" s="128"/>
      <c r="H1229" s="69"/>
    </row>
    <row r="1230" spans="1:8" x14ac:dyDescent="0.25">
      <c r="A1230" s="225"/>
      <c r="B1230" s="70" t="s">
        <v>181</v>
      </c>
      <c r="C1230" s="223"/>
      <c r="D1230" s="225"/>
      <c r="E1230" s="54"/>
      <c r="F1230" s="54"/>
      <c r="G1230" s="128"/>
      <c r="H1230" s="69"/>
    </row>
    <row r="1231" spans="1:8" x14ac:dyDescent="0.25">
      <c r="A1231" s="225"/>
      <c r="B1231" s="70" t="s">
        <v>182</v>
      </c>
      <c r="C1231" s="223"/>
      <c r="D1231" s="225"/>
      <c r="E1231" s="54"/>
      <c r="F1231" s="54"/>
      <c r="G1231" s="128"/>
      <c r="H1231" s="69"/>
    </row>
    <row r="1232" spans="1:8" x14ac:dyDescent="0.25">
      <c r="A1232" s="225"/>
      <c r="B1232" s="70" t="s">
        <v>183</v>
      </c>
      <c r="C1232" s="223"/>
      <c r="D1232" s="225"/>
      <c r="E1232" s="54"/>
      <c r="F1232" s="54"/>
      <c r="G1232" s="128"/>
      <c r="H1232" s="69"/>
    </row>
    <row r="1233" spans="1:8" x14ac:dyDescent="0.25">
      <c r="A1233" s="225"/>
      <c r="B1233" s="54" t="s">
        <v>28</v>
      </c>
      <c r="C1233" s="223"/>
      <c r="D1233" s="225"/>
      <c r="E1233" s="54"/>
      <c r="F1233" s="54"/>
      <c r="G1233" s="128"/>
      <c r="H1233" s="69"/>
    </row>
    <row r="1234" spans="1:8" x14ac:dyDescent="0.25">
      <c r="A1234" s="225"/>
      <c r="B1234" s="70" t="s">
        <v>180</v>
      </c>
      <c r="C1234" s="223"/>
      <c r="D1234" s="225"/>
      <c r="E1234" s="54"/>
      <c r="F1234" s="54"/>
      <c r="G1234" s="128">
        <f t="shared" si="61"/>
        <v>197.46</v>
      </c>
      <c r="H1234" s="69"/>
    </row>
    <row r="1235" spans="1:8" x14ac:dyDescent="0.25">
      <c r="A1235" s="225"/>
      <c r="B1235" s="70" t="s">
        <v>181</v>
      </c>
      <c r="C1235" s="223"/>
      <c r="D1235" s="225"/>
      <c r="E1235" s="54"/>
      <c r="F1235" s="54"/>
      <c r="G1235" s="128">
        <f t="shared" si="61"/>
        <v>126.65</v>
      </c>
      <c r="H1235" s="69"/>
    </row>
    <row r="1236" spans="1:8" x14ac:dyDescent="0.25">
      <c r="A1236" s="225"/>
      <c r="B1236" s="70" t="s">
        <v>182</v>
      </c>
      <c r="C1236" s="223"/>
      <c r="D1236" s="225"/>
      <c r="E1236" s="54"/>
      <c r="F1236" s="54"/>
      <c r="G1236" s="128">
        <f t="shared" si="61"/>
        <v>54.04</v>
      </c>
      <c r="H1236" s="69"/>
    </row>
    <row r="1237" spans="1:8" x14ac:dyDescent="0.25">
      <c r="A1237" s="225"/>
      <c r="B1237" s="70" t="s">
        <v>183</v>
      </c>
      <c r="C1237" s="223"/>
      <c r="D1237" s="225"/>
      <c r="E1237" s="54"/>
      <c r="F1237" s="54"/>
      <c r="G1237" s="128">
        <f t="shared" si="61"/>
        <v>18.23</v>
      </c>
      <c r="H1237" s="69"/>
    </row>
    <row r="1238" spans="1:8" ht="30" x14ac:dyDescent="0.25">
      <c r="A1238" s="225"/>
      <c r="B1238" s="54" t="s">
        <v>94</v>
      </c>
      <c r="C1238" s="223"/>
      <c r="D1238" s="225"/>
      <c r="E1238" s="54"/>
      <c r="F1238" s="54"/>
      <c r="G1238" s="128"/>
      <c r="H1238" s="69"/>
    </row>
    <row r="1239" spans="1:8" x14ac:dyDescent="0.25">
      <c r="A1239" s="225"/>
      <c r="B1239" s="70" t="s">
        <v>180</v>
      </c>
      <c r="C1239" s="223"/>
      <c r="D1239" s="225"/>
      <c r="E1239" s="54"/>
      <c r="F1239" s="54"/>
      <c r="G1239" s="128"/>
      <c r="H1239" s="69"/>
    </row>
    <row r="1240" spans="1:8" x14ac:dyDescent="0.25">
      <c r="A1240" s="225"/>
      <c r="B1240" s="70" t="s">
        <v>181</v>
      </c>
      <c r="C1240" s="223"/>
      <c r="D1240" s="225"/>
      <c r="E1240" s="54"/>
      <c r="F1240" s="54"/>
      <c r="G1240" s="128"/>
      <c r="H1240" s="69"/>
    </row>
    <row r="1241" spans="1:8" x14ac:dyDescent="0.25">
      <c r="A1241" s="225"/>
      <c r="B1241" s="70" t="s">
        <v>182</v>
      </c>
      <c r="C1241" s="223"/>
      <c r="D1241" s="225"/>
      <c r="E1241" s="54"/>
      <c r="F1241" s="54"/>
      <c r="G1241" s="128"/>
      <c r="H1241" s="69"/>
    </row>
    <row r="1242" spans="1:8" x14ac:dyDescent="0.25">
      <c r="A1242" s="225"/>
      <c r="B1242" s="70" t="s">
        <v>183</v>
      </c>
      <c r="C1242" s="223"/>
      <c r="D1242" s="225"/>
      <c r="E1242" s="54"/>
      <c r="F1242" s="54"/>
      <c r="G1242" s="128"/>
      <c r="H1242" s="69"/>
    </row>
    <row r="1243" spans="1:8" ht="30" x14ac:dyDescent="0.25">
      <c r="A1243" s="225"/>
      <c r="B1243" s="54" t="s">
        <v>30</v>
      </c>
      <c r="C1243" s="223"/>
      <c r="D1243" s="225"/>
      <c r="E1243" s="54"/>
      <c r="F1243" s="54"/>
      <c r="G1243" s="128"/>
      <c r="H1243" s="69"/>
    </row>
    <row r="1244" spans="1:8" x14ac:dyDescent="0.25">
      <c r="A1244" s="225"/>
      <c r="B1244" s="70" t="s">
        <v>180</v>
      </c>
      <c r="C1244" s="223"/>
      <c r="D1244" s="225"/>
      <c r="E1244" s="54"/>
      <c r="F1244" s="54"/>
      <c r="G1244" s="128">
        <f t="shared" si="61"/>
        <v>353.11</v>
      </c>
      <c r="H1244" s="69"/>
    </row>
    <row r="1245" spans="1:8" x14ac:dyDescent="0.25">
      <c r="A1245" s="225"/>
      <c r="B1245" s="70" t="s">
        <v>181</v>
      </c>
      <c r="C1245" s="223"/>
      <c r="D1245" s="225"/>
      <c r="E1245" s="54"/>
      <c r="F1245" s="54"/>
      <c r="G1245" s="128">
        <f t="shared" si="61"/>
        <v>232.12</v>
      </c>
      <c r="H1245" s="69"/>
    </row>
    <row r="1246" spans="1:8" x14ac:dyDescent="0.25">
      <c r="A1246" s="225"/>
      <c r="B1246" s="70" t="s">
        <v>182</v>
      </c>
      <c r="C1246" s="223"/>
      <c r="D1246" s="225"/>
      <c r="E1246" s="54"/>
      <c r="F1246" s="54"/>
      <c r="G1246" s="128">
        <f t="shared" si="61"/>
        <v>88.71</v>
      </c>
      <c r="H1246" s="69"/>
    </row>
    <row r="1247" spans="1:8" x14ac:dyDescent="0.25">
      <c r="A1247" s="225"/>
      <c r="B1247" s="70" t="s">
        <v>183</v>
      </c>
      <c r="C1247" s="223"/>
      <c r="D1247" s="225"/>
      <c r="E1247" s="54"/>
      <c r="F1247" s="54"/>
      <c r="G1247" s="128">
        <f t="shared" si="61"/>
        <v>45.56</v>
      </c>
      <c r="H1247" s="69"/>
    </row>
    <row r="1248" spans="1:8" ht="46.5" x14ac:dyDescent="0.25">
      <c r="A1248" s="225"/>
      <c r="B1248" s="60" t="s">
        <v>274</v>
      </c>
      <c r="C1248" s="223"/>
      <c r="D1248" s="211" t="s">
        <v>48</v>
      </c>
      <c r="E1248" s="225"/>
      <c r="F1248" s="225"/>
      <c r="G1248" s="225"/>
      <c r="H1248" s="225"/>
    </row>
    <row r="1249" spans="1:8" x14ac:dyDescent="0.25">
      <c r="A1249" s="225"/>
      <c r="B1249" s="164" t="s">
        <v>412</v>
      </c>
      <c r="C1249" s="223"/>
      <c r="D1249" s="211"/>
      <c r="E1249" s="127"/>
      <c r="F1249" s="127"/>
      <c r="G1249" s="160"/>
      <c r="H1249" s="40"/>
    </row>
    <row r="1250" spans="1:8" ht="16.899999999999999" customHeight="1" x14ac:dyDescent="0.25">
      <c r="A1250" s="225"/>
      <c r="B1250" s="81" t="s">
        <v>200</v>
      </c>
      <c r="C1250" s="223"/>
      <c r="D1250" s="211"/>
      <c r="E1250" s="120"/>
      <c r="F1250" s="120"/>
      <c r="G1250" s="79">
        <f>G1255/2</f>
        <v>260881.73500000002</v>
      </c>
      <c r="H1250" s="13"/>
    </row>
    <row r="1251" spans="1:8" x14ac:dyDescent="0.25">
      <c r="A1251" s="225"/>
      <c r="B1251" s="38" t="s">
        <v>184</v>
      </c>
      <c r="C1251" s="223"/>
      <c r="D1251" s="211"/>
      <c r="E1251" s="120"/>
      <c r="F1251" s="120"/>
      <c r="G1251" s="79">
        <f t="shared" ref="G1251:G1253" si="62">G1256/2</f>
        <v>260673.29500000001</v>
      </c>
      <c r="H1251" s="13"/>
    </row>
    <row r="1252" spans="1:8" x14ac:dyDescent="0.25">
      <c r="A1252" s="225"/>
      <c r="B1252" s="38" t="s">
        <v>185</v>
      </c>
      <c r="C1252" s="223"/>
      <c r="D1252" s="211"/>
      <c r="E1252" s="120"/>
      <c r="F1252" s="120"/>
      <c r="G1252" s="79"/>
      <c r="H1252" s="13"/>
    </row>
    <row r="1253" spans="1:8" x14ac:dyDescent="0.25">
      <c r="A1253" s="225"/>
      <c r="B1253" s="38" t="s">
        <v>186</v>
      </c>
      <c r="C1253" s="223"/>
      <c r="D1253" s="211"/>
      <c r="E1253" s="120"/>
      <c r="F1253" s="120"/>
      <c r="G1253" s="79">
        <f t="shared" si="62"/>
        <v>208.44</v>
      </c>
      <c r="H1253" s="13"/>
    </row>
    <row r="1254" spans="1:8" x14ac:dyDescent="0.25">
      <c r="A1254" s="225"/>
      <c r="B1254" s="164" t="s">
        <v>237</v>
      </c>
      <c r="C1254" s="223"/>
      <c r="D1254" s="211"/>
      <c r="E1254" s="120"/>
      <c r="F1254" s="120"/>
      <c r="G1254" s="79"/>
      <c r="H1254" s="13"/>
    </row>
    <row r="1255" spans="1:8" x14ac:dyDescent="0.25">
      <c r="A1255" s="225"/>
      <c r="B1255" s="81" t="s">
        <v>200</v>
      </c>
      <c r="C1255" s="223"/>
      <c r="D1255" s="211"/>
      <c r="E1255" s="120"/>
      <c r="F1255" s="120"/>
      <c r="G1255" s="79">
        <f>G1256+G1257+G1258</f>
        <v>521763.47000000003</v>
      </c>
      <c r="H1255" s="13"/>
    </row>
    <row r="1256" spans="1:8" x14ac:dyDescent="0.25">
      <c r="A1256" s="225"/>
      <c r="B1256" s="38" t="s">
        <v>184</v>
      </c>
      <c r="C1256" s="223"/>
      <c r="D1256" s="211"/>
      <c r="E1256" s="120"/>
      <c r="F1256" s="120"/>
      <c r="G1256" s="79">
        <v>521346.59</v>
      </c>
      <c r="H1256" s="13"/>
    </row>
    <row r="1257" spans="1:8" x14ac:dyDescent="0.25">
      <c r="A1257" s="225"/>
      <c r="B1257" s="38" t="s">
        <v>185</v>
      </c>
      <c r="C1257" s="223"/>
      <c r="D1257" s="211"/>
      <c r="E1257" s="120"/>
      <c r="F1257" s="120"/>
      <c r="G1257" s="79"/>
      <c r="H1257" s="13"/>
    </row>
    <row r="1258" spans="1:8" x14ac:dyDescent="0.25">
      <c r="A1258" s="225"/>
      <c r="B1258" s="38" t="s">
        <v>186</v>
      </c>
      <c r="C1258" s="223"/>
      <c r="D1258" s="211"/>
      <c r="E1258" s="120"/>
      <c r="F1258" s="120"/>
      <c r="G1258" s="79">
        <v>416.88</v>
      </c>
      <c r="H1258" s="13"/>
    </row>
    <row r="1259" spans="1:8" x14ac:dyDescent="0.25">
      <c r="A1259" s="225"/>
      <c r="B1259" s="164" t="s">
        <v>412</v>
      </c>
      <c r="C1259" s="223"/>
      <c r="D1259" s="211"/>
      <c r="E1259" s="120"/>
      <c r="F1259" s="120"/>
      <c r="G1259" s="162"/>
      <c r="H1259" s="13"/>
    </row>
    <row r="1260" spans="1:8" x14ac:dyDescent="0.25">
      <c r="A1260" s="225"/>
      <c r="B1260" s="81" t="s">
        <v>199</v>
      </c>
      <c r="C1260" s="223"/>
      <c r="D1260" s="211"/>
      <c r="E1260" s="120"/>
      <c r="F1260" s="120"/>
      <c r="G1260" s="79">
        <f>G1265/2</f>
        <v>269280.73499999999</v>
      </c>
      <c r="H1260" s="120"/>
    </row>
    <row r="1261" spans="1:8" x14ac:dyDescent="0.25">
      <c r="A1261" s="225"/>
      <c r="B1261" s="38" t="s">
        <v>184</v>
      </c>
      <c r="C1261" s="223"/>
      <c r="D1261" s="211"/>
      <c r="E1261" s="120"/>
      <c r="F1261" s="120"/>
      <c r="G1261" s="79">
        <f t="shared" ref="G1261:G1263" si="63">G1266/2</f>
        <v>269072.29499999998</v>
      </c>
      <c r="H1261" s="120"/>
    </row>
    <row r="1262" spans="1:8" x14ac:dyDescent="0.25">
      <c r="A1262" s="225"/>
      <c r="B1262" s="38" t="s">
        <v>185</v>
      </c>
      <c r="C1262" s="223"/>
      <c r="D1262" s="211"/>
      <c r="E1262" s="120"/>
      <c r="F1262" s="120"/>
      <c r="G1262" s="79"/>
      <c r="H1262" s="120"/>
    </row>
    <row r="1263" spans="1:8" x14ac:dyDescent="0.25">
      <c r="A1263" s="225"/>
      <c r="B1263" s="38" t="s">
        <v>186</v>
      </c>
      <c r="C1263" s="223"/>
      <c r="D1263" s="211"/>
      <c r="E1263" s="120"/>
      <c r="F1263" s="120"/>
      <c r="G1263" s="79">
        <f t="shared" si="63"/>
        <v>208.44</v>
      </c>
      <c r="H1263" s="120"/>
    </row>
    <row r="1264" spans="1:8" x14ac:dyDescent="0.25">
      <c r="A1264" s="225"/>
      <c r="B1264" s="164" t="s">
        <v>237</v>
      </c>
      <c r="C1264" s="223"/>
      <c r="D1264" s="211"/>
      <c r="E1264" s="120"/>
      <c r="F1264" s="120"/>
      <c r="G1264" s="128"/>
      <c r="H1264" s="120"/>
    </row>
    <row r="1265" spans="1:8" x14ac:dyDescent="0.25">
      <c r="A1265" s="225"/>
      <c r="B1265" s="81" t="s">
        <v>199</v>
      </c>
      <c r="C1265" s="223"/>
      <c r="D1265" s="211"/>
      <c r="E1265" s="120"/>
      <c r="F1265" s="120"/>
      <c r="G1265" s="79">
        <f>G1266+G1267+G1268</f>
        <v>538561.47</v>
      </c>
      <c r="H1265" s="13"/>
    </row>
    <row r="1266" spans="1:8" x14ac:dyDescent="0.25">
      <c r="A1266" s="225"/>
      <c r="B1266" s="38" t="s">
        <v>184</v>
      </c>
      <c r="C1266" s="223"/>
      <c r="D1266" s="211"/>
      <c r="E1266" s="120"/>
      <c r="F1266" s="120"/>
      <c r="G1266" s="79">
        <v>538144.59</v>
      </c>
      <c r="H1266" s="13"/>
    </row>
    <row r="1267" spans="1:8" x14ac:dyDescent="0.25">
      <c r="A1267" s="225"/>
      <c r="B1267" s="38" t="s">
        <v>185</v>
      </c>
      <c r="C1267" s="223"/>
      <c r="D1267" s="211"/>
      <c r="E1267" s="120"/>
      <c r="F1267" s="120"/>
      <c r="G1267" s="79"/>
      <c r="H1267" s="13"/>
    </row>
    <row r="1268" spans="1:8" x14ac:dyDescent="0.25">
      <c r="A1268" s="225"/>
      <c r="B1268" s="38" t="s">
        <v>186</v>
      </c>
      <c r="C1268" s="223"/>
      <c r="D1268" s="211"/>
      <c r="E1268" s="120"/>
      <c r="F1268" s="120"/>
      <c r="G1268" s="79">
        <v>416.88</v>
      </c>
      <c r="H1268" s="13"/>
    </row>
    <row r="1269" spans="1:8" x14ac:dyDescent="0.25">
      <c r="A1269" s="225"/>
      <c r="B1269" s="164" t="s">
        <v>412</v>
      </c>
      <c r="C1269" s="223"/>
      <c r="D1269" s="211"/>
      <c r="E1269" s="120"/>
      <c r="F1269" s="120"/>
      <c r="G1269" s="79"/>
      <c r="H1269" s="13"/>
    </row>
    <row r="1270" spans="1:8" x14ac:dyDescent="0.25">
      <c r="A1270" s="225"/>
      <c r="B1270" s="81" t="s">
        <v>201</v>
      </c>
      <c r="C1270" s="223"/>
      <c r="D1270" s="211"/>
      <c r="E1270" s="120"/>
      <c r="F1270" s="120"/>
      <c r="G1270" s="79">
        <f>G1275/2</f>
        <v>280112.239</v>
      </c>
      <c r="H1270" s="13"/>
    </row>
    <row r="1271" spans="1:8" x14ac:dyDescent="0.25">
      <c r="A1271" s="225"/>
      <c r="B1271" s="38" t="s">
        <v>184</v>
      </c>
      <c r="C1271" s="223"/>
      <c r="D1271" s="211"/>
      <c r="E1271" s="120"/>
      <c r="F1271" s="120"/>
      <c r="G1271" s="79">
        <f t="shared" ref="G1271:G1273" si="64">G1276/2</f>
        <v>279903.8</v>
      </c>
      <c r="H1271" s="13"/>
    </row>
    <row r="1272" spans="1:8" x14ac:dyDescent="0.25">
      <c r="A1272" s="225"/>
      <c r="B1272" s="38" t="s">
        <v>185</v>
      </c>
      <c r="C1272" s="223"/>
      <c r="D1272" s="211"/>
      <c r="E1272" s="120"/>
      <c r="F1272" s="120"/>
      <c r="G1272" s="79"/>
      <c r="H1272" s="13"/>
    </row>
    <row r="1273" spans="1:8" x14ac:dyDescent="0.25">
      <c r="A1273" s="225"/>
      <c r="B1273" s="38" t="s">
        <v>186</v>
      </c>
      <c r="C1273" s="223"/>
      <c r="D1273" s="211"/>
      <c r="E1273" s="120"/>
      <c r="F1273" s="120"/>
      <c r="G1273" s="79">
        <f t="shared" si="64"/>
        <v>208.43899999999999</v>
      </c>
      <c r="H1273" s="13"/>
    </row>
    <row r="1274" spans="1:8" x14ac:dyDescent="0.25">
      <c r="A1274" s="225"/>
      <c r="B1274" s="164" t="s">
        <v>237</v>
      </c>
      <c r="C1274" s="223"/>
      <c r="D1274" s="211"/>
      <c r="E1274" s="120"/>
      <c r="F1274" s="120"/>
      <c r="G1274" s="79"/>
      <c r="H1274" s="13"/>
    </row>
    <row r="1275" spans="1:8" x14ac:dyDescent="0.25">
      <c r="A1275" s="225"/>
      <c r="B1275" s="81" t="s">
        <v>201</v>
      </c>
      <c r="C1275" s="223"/>
      <c r="D1275" s="211"/>
      <c r="E1275" s="120"/>
      <c r="F1275" s="120"/>
      <c r="G1275" s="79">
        <f>G1276+G1277+G1278</f>
        <v>560224.478</v>
      </c>
      <c r="H1275" s="13"/>
    </row>
    <row r="1276" spans="1:8" x14ac:dyDescent="0.25">
      <c r="A1276" s="225"/>
      <c r="B1276" s="38" t="s">
        <v>184</v>
      </c>
      <c r="C1276" s="223"/>
      <c r="D1276" s="211"/>
      <c r="E1276" s="120"/>
      <c r="F1276" s="120"/>
      <c r="G1276" s="79">
        <v>559807.6</v>
      </c>
      <c r="H1276" s="13"/>
    </row>
    <row r="1277" spans="1:8" x14ac:dyDescent="0.25">
      <c r="A1277" s="225"/>
      <c r="B1277" s="38" t="s">
        <v>185</v>
      </c>
      <c r="C1277" s="223"/>
      <c r="D1277" s="211"/>
      <c r="E1277" s="120"/>
      <c r="F1277" s="120"/>
      <c r="G1277" s="79"/>
      <c r="H1277" s="13"/>
    </row>
    <row r="1278" spans="1:8" x14ac:dyDescent="0.25">
      <c r="A1278" s="225"/>
      <c r="B1278" s="38" t="s">
        <v>186</v>
      </c>
      <c r="C1278" s="223"/>
      <c r="D1278" s="211"/>
      <c r="E1278" s="120"/>
      <c r="F1278" s="120"/>
      <c r="G1278" s="79">
        <v>416.87799999999999</v>
      </c>
      <c r="H1278" s="13"/>
    </row>
    <row r="1279" spans="1:8" x14ac:dyDescent="0.25">
      <c r="A1279" s="225"/>
      <c r="B1279" s="164" t="s">
        <v>412</v>
      </c>
      <c r="C1279" s="223"/>
      <c r="D1279" s="211"/>
      <c r="E1279" s="120"/>
      <c r="F1279" s="120"/>
      <c r="G1279" s="79"/>
      <c r="H1279" s="13"/>
    </row>
    <row r="1280" spans="1:8" x14ac:dyDescent="0.25">
      <c r="A1280" s="225"/>
      <c r="B1280" s="81" t="s">
        <v>203</v>
      </c>
      <c r="C1280" s="223"/>
      <c r="D1280" s="211"/>
      <c r="E1280" s="120"/>
      <c r="F1280" s="120"/>
      <c r="G1280" s="79">
        <f>G1285/2</f>
        <v>412163.69</v>
      </c>
      <c r="H1280" s="13"/>
    </row>
    <row r="1281" spans="1:8" x14ac:dyDescent="0.25">
      <c r="A1281" s="225"/>
      <c r="B1281" s="38" t="s">
        <v>184</v>
      </c>
      <c r="C1281" s="223"/>
      <c r="D1281" s="211"/>
      <c r="E1281" s="120"/>
      <c r="F1281" s="120"/>
      <c r="G1281" s="79">
        <f t="shared" ref="G1281:G1283" si="65">G1286/2</f>
        <v>411955.25</v>
      </c>
      <c r="H1281" s="13"/>
    </row>
    <row r="1282" spans="1:8" x14ac:dyDescent="0.25">
      <c r="A1282" s="225"/>
      <c r="B1282" s="38" t="s">
        <v>185</v>
      </c>
      <c r="C1282" s="223"/>
      <c r="D1282" s="211"/>
      <c r="E1282" s="120"/>
      <c r="F1282" s="120"/>
      <c r="G1282" s="79"/>
      <c r="H1282" s="13"/>
    </row>
    <row r="1283" spans="1:8" x14ac:dyDescent="0.25">
      <c r="A1283" s="225"/>
      <c r="B1283" s="38" t="s">
        <v>186</v>
      </c>
      <c r="C1283" s="223"/>
      <c r="D1283" s="211"/>
      <c r="E1283" s="120"/>
      <c r="F1283" s="120"/>
      <c r="G1283" s="79">
        <f t="shared" si="65"/>
        <v>208.44</v>
      </c>
      <c r="H1283" s="13"/>
    </row>
    <row r="1284" spans="1:8" x14ac:dyDescent="0.25">
      <c r="A1284" s="225"/>
      <c r="B1284" s="164" t="s">
        <v>237</v>
      </c>
      <c r="C1284" s="223"/>
      <c r="D1284" s="211"/>
      <c r="E1284" s="120"/>
      <c r="F1284" s="120"/>
      <c r="G1284" s="79"/>
      <c r="H1284" s="13"/>
    </row>
    <row r="1285" spans="1:8" x14ac:dyDescent="0.25">
      <c r="A1285" s="225"/>
      <c r="B1285" s="81" t="s">
        <v>203</v>
      </c>
      <c r="C1285" s="223"/>
      <c r="D1285" s="211"/>
      <c r="E1285" s="120"/>
      <c r="F1285" s="120"/>
      <c r="G1285" s="79">
        <f>G1286+G1287+G1288</f>
        <v>824327.38</v>
      </c>
      <c r="H1285" s="13"/>
    </row>
    <row r="1286" spans="1:8" x14ac:dyDescent="0.25">
      <c r="A1286" s="225"/>
      <c r="B1286" s="38" t="s">
        <v>184</v>
      </c>
      <c r="C1286" s="223"/>
      <c r="D1286" s="211"/>
      <c r="E1286" s="120"/>
      <c r="F1286" s="120"/>
      <c r="G1286" s="79">
        <v>823910.5</v>
      </c>
      <c r="H1286" s="13"/>
    </row>
    <row r="1287" spans="1:8" x14ac:dyDescent="0.25">
      <c r="A1287" s="225"/>
      <c r="B1287" s="38" t="s">
        <v>185</v>
      </c>
      <c r="C1287" s="223"/>
      <c r="D1287" s="211"/>
      <c r="E1287" s="120"/>
      <c r="F1287" s="120"/>
      <c r="G1287" s="79"/>
      <c r="H1287" s="13"/>
    </row>
    <row r="1288" spans="1:8" x14ac:dyDescent="0.25">
      <c r="A1288" s="225"/>
      <c r="B1288" s="38" t="s">
        <v>186</v>
      </c>
      <c r="C1288" s="223"/>
      <c r="D1288" s="211"/>
      <c r="E1288" s="120"/>
      <c r="F1288" s="120"/>
      <c r="G1288" s="79">
        <v>416.88</v>
      </c>
      <c r="H1288" s="13"/>
    </row>
    <row r="1289" spans="1:8" x14ac:dyDescent="0.25">
      <c r="A1289" s="225"/>
      <c r="B1289" s="164" t="s">
        <v>412</v>
      </c>
      <c r="C1289" s="223"/>
      <c r="D1289" s="211"/>
      <c r="E1289" s="120"/>
      <c r="F1289" s="120"/>
      <c r="G1289" s="79"/>
      <c r="H1289" s="13"/>
    </row>
    <row r="1290" spans="1:8" x14ac:dyDescent="0.25">
      <c r="A1290" s="225"/>
      <c r="B1290" s="81" t="s">
        <v>202</v>
      </c>
      <c r="C1290" s="223"/>
      <c r="D1290" s="211"/>
      <c r="E1290" s="120"/>
      <c r="F1290" s="120"/>
      <c r="G1290" s="79">
        <f>G1295/2</f>
        <v>428976.27400000003</v>
      </c>
      <c r="H1290" s="13"/>
    </row>
    <row r="1291" spans="1:8" x14ac:dyDescent="0.25">
      <c r="A1291" s="225"/>
      <c r="B1291" s="38" t="s">
        <v>184</v>
      </c>
      <c r="C1291" s="223"/>
      <c r="D1291" s="211"/>
      <c r="E1291" s="120"/>
      <c r="F1291" s="120"/>
      <c r="G1291" s="79">
        <f t="shared" ref="G1291:G1293" si="66">G1296/2</f>
        <v>428767.83500000002</v>
      </c>
      <c r="H1291" s="13"/>
    </row>
    <row r="1292" spans="1:8" x14ac:dyDescent="0.25">
      <c r="A1292" s="225"/>
      <c r="B1292" s="38" t="s">
        <v>185</v>
      </c>
      <c r="C1292" s="223"/>
      <c r="D1292" s="211"/>
      <c r="E1292" s="120"/>
      <c r="F1292" s="120"/>
      <c r="G1292" s="79"/>
      <c r="H1292" s="13"/>
    </row>
    <row r="1293" spans="1:8" x14ac:dyDescent="0.25">
      <c r="A1293" s="225"/>
      <c r="B1293" s="38" t="s">
        <v>186</v>
      </c>
      <c r="C1293" s="223"/>
      <c r="D1293" s="211"/>
      <c r="E1293" s="120"/>
      <c r="F1293" s="120"/>
      <c r="G1293" s="79">
        <f t="shared" si="66"/>
        <v>208.43899999999999</v>
      </c>
      <c r="H1293" s="13"/>
    </row>
    <row r="1294" spans="1:8" x14ac:dyDescent="0.25">
      <c r="A1294" s="225"/>
      <c r="B1294" s="164" t="s">
        <v>237</v>
      </c>
      <c r="C1294" s="223"/>
      <c r="D1294" s="211"/>
      <c r="E1294" s="120"/>
      <c r="F1294" s="120"/>
      <c r="G1294" s="79"/>
      <c r="H1294" s="13"/>
    </row>
    <row r="1295" spans="1:8" x14ac:dyDescent="0.25">
      <c r="A1295" s="225"/>
      <c r="B1295" s="81" t="s">
        <v>202</v>
      </c>
      <c r="C1295" s="223"/>
      <c r="D1295" s="211"/>
      <c r="E1295" s="120"/>
      <c r="F1295" s="120"/>
      <c r="G1295" s="79">
        <f>G1296+G1297+G1298</f>
        <v>857952.54800000007</v>
      </c>
      <c r="H1295" s="13"/>
    </row>
    <row r="1296" spans="1:8" x14ac:dyDescent="0.25">
      <c r="A1296" s="225"/>
      <c r="B1296" s="38" t="s">
        <v>184</v>
      </c>
      <c r="C1296" s="223"/>
      <c r="D1296" s="211"/>
      <c r="E1296" s="120"/>
      <c r="F1296" s="120"/>
      <c r="G1296" s="79">
        <v>857535.67</v>
      </c>
      <c r="H1296" s="13"/>
    </row>
    <row r="1297" spans="1:8" x14ac:dyDescent="0.25">
      <c r="A1297" s="225"/>
      <c r="B1297" s="38" t="s">
        <v>185</v>
      </c>
      <c r="C1297" s="223"/>
      <c r="D1297" s="211"/>
      <c r="E1297" s="120"/>
      <c r="F1297" s="120"/>
      <c r="G1297" s="79"/>
      <c r="H1297" s="13"/>
    </row>
    <row r="1298" spans="1:8" x14ac:dyDescent="0.25">
      <c r="A1298" s="225"/>
      <c r="B1298" s="38" t="s">
        <v>186</v>
      </c>
      <c r="C1298" s="223"/>
      <c r="D1298" s="211"/>
      <c r="E1298" s="120"/>
      <c r="F1298" s="120"/>
      <c r="G1298" s="79">
        <v>416.87799999999999</v>
      </c>
      <c r="H1298" s="13"/>
    </row>
    <row r="1299" spans="1:8" x14ac:dyDescent="0.25">
      <c r="A1299" s="225"/>
      <c r="B1299" s="164" t="s">
        <v>412</v>
      </c>
      <c r="C1299" s="223"/>
      <c r="D1299" s="211"/>
      <c r="E1299" s="120"/>
      <c r="F1299" s="120"/>
      <c r="G1299" s="79"/>
      <c r="H1299" s="13"/>
    </row>
    <row r="1300" spans="1:8" x14ac:dyDescent="0.25">
      <c r="A1300" s="225"/>
      <c r="B1300" s="81" t="s">
        <v>204</v>
      </c>
      <c r="C1300" s="223"/>
      <c r="D1300" s="211"/>
      <c r="E1300" s="120"/>
      <c r="F1300" s="120"/>
      <c r="G1300" s="79">
        <f>G1305/2</f>
        <v>450947.1</v>
      </c>
      <c r="H1300" s="13"/>
    </row>
    <row r="1301" spans="1:8" x14ac:dyDescent="0.25">
      <c r="A1301" s="225"/>
      <c r="B1301" s="38" t="s">
        <v>184</v>
      </c>
      <c r="C1301" s="223"/>
      <c r="D1301" s="211"/>
      <c r="E1301" s="120"/>
      <c r="F1301" s="120"/>
      <c r="G1301" s="79">
        <f t="shared" ref="G1301:G1303" si="67">G1306/2</f>
        <v>450738.66</v>
      </c>
      <c r="H1301" s="13"/>
    </row>
    <row r="1302" spans="1:8" x14ac:dyDescent="0.25">
      <c r="A1302" s="225"/>
      <c r="B1302" s="38" t="s">
        <v>185</v>
      </c>
      <c r="C1302" s="223"/>
      <c r="D1302" s="211"/>
      <c r="E1302" s="120"/>
      <c r="F1302" s="120"/>
      <c r="G1302" s="79"/>
      <c r="H1302" s="13"/>
    </row>
    <row r="1303" spans="1:8" x14ac:dyDescent="0.25">
      <c r="A1303" s="225"/>
      <c r="B1303" s="38" t="s">
        <v>186</v>
      </c>
      <c r="C1303" s="223"/>
      <c r="D1303" s="211"/>
      <c r="E1303" s="120"/>
      <c r="F1303" s="120"/>
      <c r="G1303" s="79">
        <f t="shared" si="67"/>
        <v>208.44</v>
      </c>
      <c r="H1303" s="13"/>
    </row>
    <row r="1304" spans="1:8" x14ac:dyDescent="0.25">
      <c r="A1304" s="225"/>
      <c r="B1304" s="164" t="s">
        <v>237</v>
      </c>
      <c r="C1304" s="223"/>
      <c r="D1304" s="211"/>
      <c r="E1304" s="120"/>
      <c r="F1304" s="120"/>
      <c r="G1304" s="79"/>
      <c r="H1304" s="13"/>
    </row>
    <row r="1305" spans="1:8" x14ac:dyDescent="0.25">
      <c r="A1305" s="225"/>
      <c r="B1305" s="81" t="s">
        <v>204</v>
      </c>
      <c r="C1305" s="223"/>
      <c r="D1305" s="211"/>
      <c r="E1305" s="120"/>
      <c r="F1305" s="120"/>
      <c r="G1305" s="79">
        <f>G1306+G1307+G1308</f>
        <v>901894.2</v>
      </c>
      <c r="H1305" s="13"/>
    </row>
    <row r="1306" spans="1:8" x14ac:dyDescent="0.25">
      <c r="A1306" s="225"/>
      <c r="B1306" s="38" t="s">
        <v>184</v>
      </c>
      <c r="C1306" s="223"/>
      <c r="D1306" s="211"/>
      <c r="E1306" s="120"/>
      <c r="F1306" s="120"/>
      <c r="G1306" s="128">
        <v>901477.32</v>
      </c>
      <c r="H1306" s="13"/>
    </row>
    <row r="1307" spans="1:8" x14ac:dyDescent="0.25">
      <c r="A1307" s="225"/>
      <c r="B1307" s="38" t="s">
        <v>185</v>
      </c>
      <c r="C1307" s="223"/>
      <c r="D1307" s="211"/>
      <c r="E1307" s="120"/>
      <c r="F1307" s="120"/>
      <c r="G1307" s="128"/>
      <c r="H1307" s="13"/>
    </row>
    <row r="1308" spans="1:8" x14ac:dyDescent="0.25">
      <c r="A1308" s="225"/>
      <c r="B1308" s="38" t="s">
        <v>186</v>
      </c>
      <c r="C1308" s="223"/>
      <c r="D1308" s="211"/>
      <c r="E1308" s="120"/>
      <c r="F1308" s="120"/>
      <c r="G1308" s="128">
        <v>416.88</v>
      </c>
      <c r="H1308" s="13"/>
    </row>
    <row r="1309" spans="1:8" x14ac:dyDescent="0.25">
      <c r="A1309" s="225"/>
      <c r="B1309" s="164" t="s">
        <v>412</v>
      </c>
      <c r="C1309" s="223"/>
      <c r="D1309" s="211"/>
      <c r="E1309" s="120"/>
      <c r="F1309" s="120"/>
      <c r="G1309" s="128"/>
      <c r="H1309" s="13"/>
    </row>
    <row r="1310" spans="1:8" ht="46.5" x14ac:dyDescent="0.25">
      <c r="A1310" s="225"/>
      <c r="B1310" s="60" t="s">
        <v>312</v>
      </c>
      <c r="C1310" s="223"/>
      <c r="D1310" s="211"/>
      <c r="E1310" s="120"/>
      <c r="F1310" s="120"/>
      <c r="G1310" s="128">
        <f>G1315/2</f>
        <v>439641.40500000003</v>
      </c>
      <c r="H1310" s="13"/>
    </row>
    <row r="1311" spans="1:8" x14ac:dyDescent="0.25">
      <c r="A1311" s="225"/>
      <c r="B1311" s="38" t="s">
        <v>184</v>
      </c>
      <c r="C1311" s="223"/>
      <c r="D1311" s="211"/>
      <c r="E1311" s="120"/>
      <c r="F1311" s="120"/>
      <c r="G1311" s="128">
        <f t="shared" ref="G1311:G1313" si="68">G1316/2</f>
        <v>438913.82500000001</v>
      </c>
      <c r="H1311" s="13"/>
    </row>
    <row r="1312" spans="1:8" x14ac:dyDescent="0.25">
      <c r="A1312" s="225"/>
      <c r="B1312" s="38" t="s">
        <v>185</v>
      </c>
      <c r="C1312" s="223"/>
      <c r="D1312" s="211"/>
      <c r="E1312" s="120"/>
      <c r="F1312" s="120"/>
      <c r="G1312" s="128"/>
      <c r="H1312" s="13"/>
    </row>
    <row r="1313" spans="1:8" x14ac:dyDescent="0.25">
      <c r="A1313" s="225"/>
      <c r="B1313" s="38" t="s">
        <v>186</v>
      </c>
      <c r="C1313" s="223"/>
      <c r="D1313" s="211"/>
      <c r="E1313" s="120"/>
      <c r="F1313" s="120"/>
      <c r="G1313" s="128">
        <f t="shared" si="68"/>
        <v>727.58</v>
      </c>
      <c r="H1313" s="13"/>
    </row>
    <row r="1314" spans="1:8" x14ac:dyDescent="0.25">
      <c r="A1314" s="225"/>
      <c r="B1314" s="164" t="s">
        <v>237</v>
      </c>
      <c r="C1314" s="223"/>
      <c r="D1314" s="211"/>
      <c r="E1314" s="120"/>
      <c r="F1314" s="120"/>
      <c r="G1314" s="128"/>
      <c r="H1314" s="13"/>
    </row>
    <row r="1315" spans="1:8" ht="46.5" x14ac:dyDescent="0.25">
      <c r="A1315" s="225"/>
      <c r="B1315" s="60" t="s">
        <v>312</v>
      </c>
      <c r="C1315" s="223"/>
      <c r="D1315" s="211"/>
      <c r="E1315" s="13"/>
      <c r="F1315" s="169"/>
      <c r="G1315" s="79">
        <f>G1316+G1317+G1318</f>
        <v>879282.81</v>
      </c>
      <c r="H1315" s="13"/>
    </row>
    <row r="1316" spans="1:8" x14ac:dyDescent="0.25">
      <c r="A1316" s="225"/>
      <c r="B1316" s="38" t="s">
        <v>184</v>
      </c>
      <c r="C1316" s="223"/>
      <c r="D1316" s="211"/>
      <c r="E1316" s="120"/>
      <c r="F1316" s="120"/>
      <c r="G1316" s="79">
        <v>877827.65</v>
      </c>
      <c r="H1316" s="13"/>
    </row>
    <row r="1317" spans="1:8" x14ac:dyDescent="0.25">
      <c r="A1317" s="225"/>
      <c r="B1317" s="38" t="s">
        <v>185</v>
      </c>
      <c r="C1317" s="223"/>
      <c r="D1317" s="211"/>
      <c r="E1317" s="120"/>
      <c r="F1317" s="120"/>
      <c r="G1317" s="128"/>
      <c r="H1317" s="13"/>
    </row>
    <row r="1318" spans="1:8" x14ac:dyDescent="0.25">
      <c r="A1318" s="225"/>
      <c r="B1318" s="38" t="s">
        <v>186</v>
      </c>
      <c r="C1318" s="223"/>
      <c r="D1318" s="211"/>
      <c r="E1318" s="120"/>
      <c r="F1318" s="120"/>
      <c r="G1318" s="128">
        <v>1455.16</v>
      </c>
      <c r="H1318" s="13"/>
    </row>
    <row r="1319" spans="1:8" ht="31.5" x14ac:dyDescent="0.25">
      <c r="A1319" s="225"/>
      <c r="B1319" s="126" t="s">
        <v>271</v>
      </c>
      <c r="C1319" s="223"/>
      <c r="D1319" s="211" t="s">
        <v>21</v>
      </c>
      <c r="E1319" s="226"/>
      <c r="F1319" s="226"/>
      <c r="G1319" s="226"/>
      <c r="H1319" s="226"/>
    </row>
    <row r="1320" spans="1:8" x14ac:dyDescent="0.25">
      <c r="A1320" s="225"/>
      <c r="B1320" s="164" t="s">
        <v>412</v>
      </c>
      <c r="C1320" s="223"/>
      <c r="D1320" s="211"/>
      <c r="E1320" s="8"/>
      <c r="F1320" s="8"/>
      <c r="G1320" s="128"/>
      <c r="H1320" s="13"/>
    </row>
    <row r="1321" spans="1:8" ht="30" x14ac:dyDescent="0.25">
      <c r="A1321" s="225"/>
      <c r="B1321" s="81" t="s">
        <v>188</v>
      </c>
      <c r="C1321" s="223"/>
      <c r="D1321" s="211"/>
      <c r="E1321" s="8"/>
      <c r="F1321" s="8"/>
      <c r="G1321" s="128">
        <f>G1326/2</f>
        <v>713.99</v>
      </c>
      <c r="H1321" s="13"/>
    </row>
    <row r="1322" spans="1:8" x14ac:dyDescent="0.25">
      <c r="A1322" s="225"/>
      <c r="B1322" s="38" t="s">
        <v>184</v>
      </c>
      <c r="C1322" s="223"/>
      <c r="D1322" s="211"/>
      <c r="E1322" s="8"/>
      <c r="F1322" s="8"/>
      <c r="G1322" s="128">
        <f t="shared" ref="G1322:G1324" si="69">G1327/2</f>
        <v>144.22499999999999</v>
      </c>
      <c r="H1322" s="13"/>
    </row>
    <row r="1323" spans="1:8" x14ac:dyDescent="0.25">
      <c r="A1323" s="225"/>
      <c r="B1323" s="38" t="s">
        <v>185</v>
      </c>
      <c r="C1323" s="223"/>
      <c r="D1323" s="211"/>
      <c r="E1323" s="8"/>
      <c r="F1323" s="8"/>
      <c r="G1323" s="128">
        <f t="shared" si="69"/>
        <v>489.08499999999998</v>
      </c>
      <c r="H1323" s="13"/>
    </row>
    <row r="1324" spans="1:8" x14ac:dyDescent="0.25">
      <c r="A1324" s="225"/>
      <c r="B1324" s="38" t="s">
        <v>186</v>
      </c>
      <c r="C1324" s="223"/>
      <c r="D1324" s="211"/>
      <c r="E1324" s="8"/>
      <c r="F1324" s="8"/>
      <c r="G1324" s="128">
        <f t="shared" si="69"/>
        <v>80.680000000000007</v>
      </c>
      <c r="H1324" s="13"/>
    </row>
    <row r="1325" spans="1:8" x14ac:dyDescent="0.25">
      <c r="A1325" s="225"/>
      <c r="B1325" s="164" t="s">
        <v>237</v>
      </c>
      <c r="C1325" s="223"/>
      <c r="D1325" s="211"/>
      <c r="E1325" s="8"/>
      <c r="F1325" s="8"/>
      <c r="G1325" s="128"/>
      <c r="H1325" s="13"/>
    </row>
    <row r="1326" spans="1:8" ht="30" x14ac:dyDescent="0.25">
      <c r="A1326" s="225"/>
      <c r="B1326" s="81" t="s">
        <v>188</v>
      </c>
      <c r="C1326" s="223"/>
      <c r="D1326" s="211"/>
      <c r="E1326" s="8"/>
      <c r="F1326" s="8"/>
      <c r="G1326" s="79">
        <f>G1327+G1328+G1329</f>
        <v>1427.98</v>
      </c>
      <c r="H1326" s="13"/>
    </row>
    <row r="1327" spans="1:8" x14ac:dyDescent="0.25">
      <c r="A1327" s="225"/>
      <c r="B1327" s="38" t="s">
        <v>184</v>
      </c>
      <c r="C1327" s="223"/>
      <c r="D1327" s="211"/>
      <c r="E1327" s="8"/>
      <c r="F1327" s="8"/>
      <c r="G1327" s="79">
        <v>288.45</v>
      </c>
      <c r="H1327" s="13"/>
    </row>
    <row r="1328" spans="1:8" x14ac:dyDescent="0.25">
      <c r="A1328" s="225"/>
      <c r="B1328" s="38" t="s">
        <v>185</v>
      </c>
      <c r="C1328" s="223"/>
      <c r="D1328" s="211"/>
      <c r="E1328" s="8"/>
      <c r="F1328" s="8"/>
      <c r="G1328" s="79">
        <v>978.17</v>
      </c>
      <c r="H1328" s="13"/>
    </row>
    <row r="1329" spans="1:8" x14ac:dyDescent="0.25">
      <c r="A1329" s="225"/>
      <c r="B1329" s="38" t="s">
        <v>186</v>
      </c>
      <c r="C1329" s="223"/>
      <c r="D1329" s="211"/>
      <c r="E1329" s="8"/>
      <c r="F1329" s="8"/>
      <c r="G1329" s="79">
        <v>161.36000000000001</v>
      </c>
      <c r="H1329" s="13"/>
    </row>
    <row r="1330" spans="1:8" x14ac:dyDescent="0.25">
      <c r="A1330" s="225"/>
      <c r="B1330" s="164" t="s">
        <v>412</v>
      </c>
      <c r="C1330" s="223"/>
      <c r="D1330" s="211"/>
      <c r="E1330" s="8"/>
      <c r="F1330" s="8"/>
      <c r="G1330" s="79"/>
      <c r="H1330" s="13"/>
    </row>
    <row r="1331" spans="1:8" ht="30" x14ac:dyDescent="0.25">
      <c r="A1331" s="225"/>
      <c r="B1331" s="81" t="s">
        <v>188</v>
      </c>
      <c r="C1331" s="223"/>
      <c r="D1331" s="211"/>
      <c r="E1331" s="8"/>
      <c r="F1331" s="8"/>
      <c r="G1331" s="79">
        <f>G1336/2</f>
        <v>291.60650000000004</v>
      </c>
      <c r="H1331" s="13"/>
    </row>
    <row r="1332" spans="1:8" x14ac:dyDescent="0.25">
      <c r="A1332" s="225"/>
      <c r="B1332" s="38" t="s">
        <v>184</v>
      </c>
      <c r="C1332" s="223"/>
      <c r="D1332" s="211"/>
      <c r="E1332" s="8"/>
      <c r="F1332" s="8"/>
      <c r="G1332" s="79">
        <f t="shared" ref="G1332:G1334" si="70">G1337/2</f>
        <v>29.634</v>
      </c>
      <c r="H1332" s="13"/>
    </row>
    <row r="1333" spans="1:8" x14ac:dyDescent="0.25">
      <c r="A1333" s="225"/>
      <c r="B1333" s="38" t="s">
        <v>185</v>
      </c>
      <c r="C1333" s="223"/>
      <c r="D1333" s="211"/>
      <c r="E1333" s="8"/>
      <c r="F1333" s="8"/>
      <c r="G1333" s="79">
        <f t="shared" si="70"/>
        <v>257.8125</v>
      </c>
      <c r="H1333" s="13"/>
    </row>
    <row r="1334" spans="1:8" x14ac:dyDescent="0.25">
      <c r="A1334" s="225"/>
      <c r="B1334" s="38" t="s">
        <v>186</v>
      </c>
      <c r="C1334" s="223"/>
      <c r="D1334" s="211"/>
      <c r="E1334" s="8"/>
      <c r="F1334" s="8"/>
      <c r="G1334" s="79">
        <f t="shared" si="70"/>
        <v>4.16</v>
      </c>
      <c r="H1334" s="13"/>
    </row>
    <row r="1335" spans="1:8" x14ac:dyDescent="0.25">
      <c r="A1335" s="225"/>
      <c r="B1335" s="164" t="s">
        <v>237</v>
      </c>
      <c r="C1335" s="223"/>
      <c r="D1335" s="211"/>
      <c r="E1335" s="8"/>
      <c r="F1335" s="8"/>
      <c r="G1335" s="79"/>
      <c r="H1335" s="13"/>
    </row>
    <row r="1336" spans="1:8" x14ac:dyDescent="0.25">
      <c r="A1336" s="225"/>
      <c r="B1336" s="81" t="s">
        <v>189</v>
      </c>
      <c r="C1336" s="223"/>
      <c r="D1336" s="211"/>
      <c r="E1336" s="8"/>
      <c r="F1336" s="8"/>
      <c r="G1336" s="79">
        <f>G1337+G1338+G1339</f>
        <v>583.21300000000008</v>
      </c>
      <c r="H1336" s="13"/>
    </row>
    <row r="1337" spans="1:8" x14ac:dyDescent="0.25">
      <c r="A1337" s="225"/>
      <c r="B1337" s="38" t="s">
        <v>184</v>
      </c>
      <c r="C1337" s="223"/>
      <c r="D1337" s="211"/>
      <c r="E1337" s="8"/>
      <c r="F1337" s="8"/>
      <c r="G1337" s="79">
        <v>59.268000000000001</v>
      </c>
      <c r="H1337" s="13"/>
    </row>
    <row r="1338" spans="1:8" ht="15" customHeight="1" x14ac:dyDescent="0.25">
      <c r="A1338" s="225"/>
      <c r="B1338" s="38" t="s">
        <v>185</v>
      </c>
      <c r="C1338" s="223"/>
      <c r="D1338" s="211"/>
      <c r="E1338" s="8"/>
      <c r="F1338" s="8"/>
      <c r="G1338" s="79">
        <v>515.625</v>
      </c>
      <c r="H1338" s="13"/>
    </row>
    <row r="1339" spans="1:8" x14ac:dyDescent="0.25">
      <c r="A1339" s="225"/>
      <c r="B1339" s="38" t="s">
        <v>186</v>
      </c>
      <c r="C1339" s="223"/>
      <c r="D1339" s="211"/>
      <c r="E1339" s="8"/>
      <c r="F1339" s="8"/>
      <c r="G1339" s="79">
        <v>8.32</v>
      </c>
      <c r="H1339" s="13"/>
    </row>
    <row r="1340" spans="1:8" x14ac:dyDescent="0.25">
      <c r="A1340" s="225"/>
      <c r="B1340" s="164" t="s">
        <v>412</v>
      </c>
      <c r="C1340" s="223"/>
      <c r="D1340" s="211"/>
      <c r="E1340" s="8"/>
      <c r="F1340" s="8"/>
      <c r="G1340" s="79"/>
      <c r="H1340" s="13"/>
    </row>
    <row r="1341" spans="1:8" x14ac:dyDescent="0.25">
      <c r="A1341" s="225"/>
      <c r="B1341" s="81" t="s">
        <v>190</v>
      </c>
      <c r="C1341" s="223"/>
      <c r="D1341" s="211"/>
      <c r="E1341" s="8"/>
      <c r="F1341" s="8"/>
      <c r="G1341" s="79">
        <f>G1346/2</f>
        <v>337.85499999999996</v>
      </c>
      <c r="H1341" s="13"/>
    </row>
    <row r="1342" spans="1:8" x14ac:dyDescent="0.25">
      <c r="A1342" s="225"/>
      <c r="B1342" s="38" t="s">
        <v>184</v>
      </c>
      <c r="C1342" s="223"/>
      <c r="D1342" s="211"/>
      <c r="E1342" s="8"/>
      <c r="F1342" s="8"/>
      <c r="G1342" s="79">
        <f t="shared" ref="G1342:G1344" si="71">G1347/2</f>
        <v>78.724999999999994</v>
      </c>
      <c r="H1342" s="13"/>
    </row>
    <row r="1343" spans="1:8" x14ac:dyDescent="0.25">
      <c r="A1343" s="225"/>
      <c r="B1343" s="38" t="s">
        <v>185</v>
      </c>
      <c r="C1343" s="223"/>
      <c r="D1343" s="211"/>
      <c r="E1343" s="8"/>
      <c r="F1343" s="8"/>
      <c r="G1343" s="79">
        <f t="shared" si="71"/>
        <v>245.80500000000001</v>
      </c>
      <c r="H1343" s="13"/>
    </row>
    <row r="1344" spans="1:8" x14ac:dyDescent="0.25">
      <c r="A1344" s="225"/>
      <c r="B1344" s="38" t="s">
        <v>186</v>
      </c>
      <c r="C1344" s="223"/>
      <c r="D1344" s="211"/>
      <c r="E1344" s="8"/>
      <c r="F1344" s="8"/>
      <c r="G1344" s="79">
        <f t="shared" si="71"/>
        <v>13.324999999999999</v>
      </c>
      <c r="H1344" s="13"/>
    </row>
    <row r="1345" spans="1:8" x14ac:dyDescent="0.25">
      <c r="A1345" s="225"/>
      <c r="B1345" s="164" t="s">
        <v>237</v>
      </c>
      <c r="C1345" s="223"/>
      <c r="D1345" s="211"/>
      <c r="E1345" s="8"/>
      <c r="F1345" s="8"/>
      <c r="G1345" s="79"/>
      <c r="H1345" s="13"/>
    </row>
    <row r="1346" spans="1:8" x14ac:dyDescent="0.25">
      <c r="A1346" s="225"/>
      <c r="B1346" s="81" t="s">
        <v>190</v>
      </c>
      <c r="C1346" s="223"/>
      <c r="D1346" s="211"/>
      <c r="E1346" s="8"/>
      <c r="F1346" s="8"/>
      <c r="G1346" s="79">
        <f>G1347+G1348+G1349</f>
        <v>675.70999999999992</v>
      </c>
      <c r="H1346" s="13"/>
    </row>
    <row r="1347" spans="1:8" x14ac:dyDescent="0.25">
      <c r="A1347" s="225"/>
      <c r="B1347" s="38" t="s">
        <v>184</v>
      </c>
      <c r="C1347" s="223"/>
      <c r="D1347" s="211"/>
      <c r="E1347" s="8"/>
      <c r="F1347" s="8"/>
      <c r="G1347" s="79">
        <v>157.44999999999999</v>
      </c>
      <c r="H1347" s="13"/>
    </row>
    <row r="1348" spans="1:8" x14ac:dyDescent="0.25">
      <c r="A1348" s="225"/>
      <c r="B1348" s="38" t="s">
        <v>185</v>
      </c>
      <c r="C1348" s="223"/>
      <c r="D1348" s="211"/>
      <c r="E1348" s="8"/>
      <c r="F1348" s="8"/>
      <c r="G1348" s="79">
        <v>491.61</v>
      </c>
      <c r="H1348" s="13"/>
    </row>
    <row r="1349" spans="1:8" x14ac:dyDescent="0.25">
      <c r="A1349" s="225"/>
      <c r="B1349" s="38" t="s">
        <v>186</v>
      </c>
      <c r="C1349" s="223"/>
      <c r="D1349" s="211"/>
      <c r="E1349" s="8"/>
      <c r="F1349" s="8"/>
      <c r="G1349" s="79">
        <v>26.65</v>
      </c>
      <c r="H1349" s="13"/>
    </row>
    <row r="1350" spans="1:8" x14ac:dyDescent="0.25">
      <c r="A1350" s="225"/>
      <c r="B1350" s="164" t="s">
        <v>412</v>
      </c>
      <c r="C1350" s="223"/>
      <c r="D1350" s="211"/>
      <c r="E1350" s="8"/>
      <c r="F1350" s="8"/>
      <c r="G1350" s="79"/>
      <c r="H1350" s="13"/>
    </row>
    <row r="1351" spans="1:8" x14ac:dyDescent="0.25">
      <c r="A1351" s="225"/>
      <c r="B1351" s="81" t="s">
        <v>191</v>
      </c>
      <c r="C1351" s="223"/>
      <c r="D1351" s="211"/>
      <c r="E1351" s="8"/>
      <c r="F1351" s="8"/>
      <c r="G1351" s="79">
        <f>G1356/2</f>
        <v>331.58499999999998</v>
      </c>
      <c r="H1351" s="13"/>
    </row>
    <row r="1352" spans="1:8" x14ac:dyDescent="0.25">
      <c r="A1352" s="225"/>
      <c r="B1352" s="38" t="s">
        <v>184</v>
      </c>
      <c r="C1352" s="223"/>
      <c r="D1352" s="211"/>
      <c r="E1352" s="8"/>
      <c r="F1352" s="8"/>
      <c r="G1352" s="79">
        <f t="shared" ref="G1352:G1354" si="72">G1357/2</f>
        <v>49.24</v>
      </c>
      <c r="H1352" s="13"/>
    </row>
    <row r="1353" spans="1:8" x14ac:dyDescent="0.25">
      <c r="A1353" s="225"/>
      <c r="B1353" s="38" t="s">
        <v>185</v>
      </c>
      <c r="C1353" s="223"/>
      <c r="D1353" s="211"/>
      <c r="E1353" s="8"/>
      <c r="F1353" s="8"/>
      <c r="G1353" s="79">
        <f t="shared" si="72"/>
        <v>274.01</v>
      </c>
      <c r="H1353" s="13"/>
    </row>
    <row r="1354" spans="1:8" x14ac:dyDescent="0.25">
      <c r="A1354" s="225"/>
      <c r="B1354" s="38" t="s">
        <v>186</v>
      </c>
      <c r="C1354" s="223"/>
      <c r="D1354" s="211"/>
      <c r="E1354" s="8"/>
      <c r="F1354" s="8"/>
      <c r="G1354" s="79">
        <f t="shared" si="72"/>
        <v>8.3350000000000009</v>
      </c>
      <c r="H1354" s="13"/>
    </row>
    <row r="1355" spans="1:8" x14ac:dyDescent="0.25">
      <c r="A1355" s="225"/>
      <c r="B1355" s="164" t="s">
        <v>237</v>
      </c>
      <c r="C1355" s="223"/>
      <c r="D1355" s="211"/>
      <c r="E1355" s="8"/>
      <c r="F1355" s="8"/>
      <c r="G1355" s="79"/>
      <c r="H1355" s="13"/>
    </row>
    <row r="1356" spans="1:8" x14ac:dyDescent="0.25">
      <c r="A1356" s="225"/>
      <c r="B1356" s="81" t="s">
        <v>191</v>
      </c>
      <c r="C1356" s="223"/>
      <c r="D1356" s="211"/>
      <c r="E1356" s="8"/>
      <c r="F1356" s="8"/>
      <c r="G1356" s="79">
        <f>G1357+G1358+G1359</f>
        <v>663.17</v>
      </c>
      <c r="H1356" s="13"/>
    </row>
    <row r="1357" spans="1:8" x14ac:dyDescent="0.25">
      <c r="A1357" s="225"/>
      <c r="B1357" s="38" t="s">
        <v>184</v>
      </c>
      <c r="C1357" s="223"/>
      <c r="D1357" s="211"/>
      <c r="E1357" s="8"/>
      <c r="F1357" s="8"/>
      <c r="G1357" s="79">
        <v>98.48</v>
      </c>
      <c r="H1357" s="13"/>
    </row>
    <row r="1358" spans="1:8" x14ac:dyDescent="0.25">
      <c r="A1358" s="225"/>
      <c r="B1358" s="38" t="s">
        <v>185</v>
      </c>
      <c r="C1358" s="223"/>
      <c r="D1358" s="211"/>
      <c r="E1358" s="8"/>
      <c r="F1358" s="8"/>
      <c r="G1358" s="79">
        <v>548.02</v>
      </c>
      <c r="H1358" s="13"/>
    </row>
    <row r="1359" spans="1:8" x14ac:dyDescent="0.25">
      <c r="A1359" s="225"/>
      <c r="B1359" s="38" t="s">
        <v>186</v>
      </c>
      <c r="C1359" s="223"/>
      <c r="D1359" s="211"/>
      <c r="E1359" s="8"/>
      <c r="F1359" s="8"/>
      <c r="G1359" s="79">
        <v>16.670000000000002</v>
      </c>
      <c r="H1359" s="13"/>
    </row>
    <row r="1360" spans="1:8" x14ac:dyDescent="0.25">
      <c r="A1360" s="225"/>
      <c r="B1360" s="164" t="s">
        <v>412</v>
      </c>
      <c r="C1360" s="223"/>
      <c r="D1360" s="211"/>
      <c r="E1360" s="54"/>
      <c r="F1360" s="54"/>
      <c r="G1360" s="160"/>
      <c r="H1360" s="40"/>
    </row>
    <row r="1361" spans="1:8" x14ac:dyDescent="0.25">
      <c r="A1361" s="225"/>
      <c r="B1361" s="81" t="s">
        <v>192</v>
      </c>
      <c r="C1361" s="223"/>
      <c r="D1361" s="211"/>
      <c r="E1361" s="54"/>
      <c r="F1361" s="54"/>
      <c r="G1361" s="79">
        <f>G1366/2</f>
        <v>244.64499999999998</v>
      </c>
      <c r="H1361" s="40"/>
    </row>
    <row r="1362" spans="1:8" x14ac:dyDescent="0.25">
      <c r="A1362" s="225"/>
      <c r="B1362" s="38" t="s">
        <v>184</v>
      </c>
      <c r="C1362" s="223"/>
      <c r="D1362" s="211"/>
      <c r="E1362" s="54"/>
      <c r="F1362" s="54"/>
      <c r="G1362" s="79">
        <f t="shared" ref="G1362:G1364" si="73">G1367/2</f>
        <v>34.134999999999998</v>
      </c>
      <c r="H1362" s="40"/>
    </row>
    <row r="1363" spans="1:8" x14ac:dyDescent="0.25">
      <c r="A1363" s="225"/>
      <c r="B1363" s="38" t="s">
        <v>185</v>
      </c>
      <c r="C1363" s="223"/>
      <c r="D1363" s="211"/>
      <c r="E1363" s="54"/>
      <c r="F1363" s="54"/>
      <c r="G1363" s="79">
        <f t="shared" si="73"/>
        <v>205.22</v>
      </c>
      <c r="H1363" s="40"/>
    </row>
    <row r="1364" spans="1:8" x14ac:dyDescent="0.25">
      <c r="A1364" s="225"/>
      <c r="B1364" s="38" t="s">
        <v>186</v>
      </c>
      <c r="C1364" s="223"/>
      <c r="D1364" s="211"/>
      <c r="E1364" s="54"/>
      <c r="F1364" s="54"/>
      <c r="G1364" s="79">
        <f t="shared" si="73"/>
        <v>5.29</v>
      </c>
      <c r="H1364" s="40"/>
    </row>
    <row r="1365" spans="1:8" x14ac:dyDescent="0.25">
      <c r="A1365" s="225"/>
      <c r="B1365" s="164" t="s">
        <v>237</v>
      </c>
      <c r="C1365" s="223"/>
      <c r="D1365" s="211"/>
      <c r="E1365" s="54"/>
      <c r="F1365" s="54"/>
      <c r="G1365" s="79"/>
      <c r="H1365" s="40"/>
    </row>
    <row r="1366" spans="1:8" x14ac:dyDescent="0.25">
      <c r="A1366" s="225"/>
      <c r="B1366" s="81" t="s">
        <v>192</v>
      </c>
      <c r="C1366" s="223"/>
      <c r="D1366" s="211"/>
      <c r="E1366" s="54"/>
      <c r="F1366" s="54"/>
      <c r="G1366" s="79">
        <f>G1367+G1368+G1369</f>
        <v>489.28999999999996</v>
      </c>
      <c r="H1366" s="40"/>
    </row>
    <row r="1367" spans="1:8" x14ac:dyDescent="0.25">
      <c r="A1367" s="225"/>
      <c r="B1367" s="38" t="s">
        <v>184</v>
      </c>
      <c r="C1367" s="223"/>
      <c r="D1367" s="211"/>
      <c r="E1367" s="54"/>
      <c r="F1367" s="54"/>
      <c r="G1367" s="79">
        <v>68.27</v>
      </c>
      <c r="H1367" s="40"/>
    </row>
    <row r="1368" spans="1:8" x14ac:dyDescent="0.25">
      <c r="A1368" s="225"/>
      <c r="B1368" s="38" t="s">
        <v>185</v>
      </c>
      <c r="C1368" s="223"/>
      <c r="D1368" s="211"/>
      <c r="E1368" s="54"/>
      <c r="F1368" s="54"/>
      <c r="G1368" s="79">
        <v>410.44</v>
      </c>
      <c r="H1368" s="40"/>
    </row>
    <row r="1369" spans="1:8" x14ac:dyDescent="0.25">
      <c r="A1369" s="225"/>
      <c r="B1369" s="38" t="s">
        <v>186</v>
      </c>
      <c r="C1369" s="223"/>
      <c r="D1369" s="211"/>
      <c r="E1369" s="54"/>
      <c r="F1369" s="54"/>
      <c r="G1369" s="79">
        <v>10.58</v>
      </c>
      <c r="H1369" s="40"/>
    </row>
    <row r="1370" spans="1:8" x14ac:dyDescent="0.25">
      <c r="A1370" s="225"/>
      <c r="B1370" s="164" t="s">
        <v>412</v>
      </c>
      <c r="C1370" s="223"/>
      <c r="D1370" s="211"/>
      <c r="E1370" s="54"/>
      <c r="F1370" s="54"/>
      <c r="G1370" s="79"/>
      <c r="H1370" s="40"/>
    </row>
    <row r="1371" spans="1:8" x14ac:dyDescent="0.25">
      <c r="A1371" s="225"/>
      <c r="B1371" s="81" t="s">
        <v>193</v>
      </c>
      <c r="C1371" s="223"/>
      <c r="D1371" s="211"/>
      <c r="E1371" s="54"/>
      <c r="F1371" s="54"/>
      <c r="G1371" s="79">
        <f>G1376/2</f>
        <v>242.67999999999998</v>
      </c>
      <c r="H1371" s="40"/>
    </row>
    <row r="1372" spans="1:8" x14ac:dyDescent="0.25">
      <c r="A1372" s="225"/>
      <c r="B1372" s="38" t="s">
        <v>184</v>
      </c>
      <c r="C1372" s="223"/>
      <c r="D1372" s="211"/>
      <c r="E1372" s="54"/>
      <c r="F1372" s="54"/>
      <c r="G1372" s="79">
        <f t="shared" ref="G1372:G1374" si="74">G1377/2</f>
        <v>21.2</v>
      </c>
      <c r="H1372" s="40"/>
    </row>
    <row r="1373" spans="1:8" x14ac:dyDescent="0.25">
      <c r="A1373" s="225"/>
      <c r="B1373" s="38" t="s">
        <v>185</v>
      </c>
      <c r="C1373" s="223"/>
      <c r="D1373" s="211"/>
      <c r="E1373" s="54"/>
      <c r="F1373" s="54"/>
      <c r="G1373" s="79">
        <f t="shared" si="74"/>
        <v>219.07</v>
      </c>
      <c r="H1373" s="40"/>
    </row>
    <row r="1374" spans="1:8" x14ac:dyDescent="0.25">
      <c r="A1374" s="225"/>
      <c r="B1374" s="38" t="s">
        <v>186</v>
      </c>
      <c r="C1374" s="223"/>
      <c r="D1374" s="211"/>
      <c r="E1374" s="54"/>
      <c r="F1374" s="54"/>
      <c r="G1374" s="79">
        <f t="shared" si="74"/>
        <v>2.41</v>
      </c>
      <c r="H1374" s="40"/>
    </row>
    <row r="1375" spans="1:8" x14ac:dyDescent="0.25">
      <c r="A1375" s="225"/>
      <c r="B1375" s="164" t="s">
        <v>237</v>
      </c>
      <c r="C1375" s="223"/>
      <c r="D1375" s="211"/>
      <c r="E1375" s="54"/>
      <c r="F1375" s="54"/>
      <c r="G1375" s="79"/>
      <c r="H1375" s="40"/>
    </row>
    <row r="1376" spans="1:8" x14ac:dyDescent="0.25">
      <c r="A1376" s="225"/>
      <c r="B1376" s="81" t="s">
        <v>193</v>
      </c>
      <c r="C1376" s="223"/>
      <c r="D1376" s="211"/>
      <c r="E1376" s="54"/>
      <c r="F1376" s="54"/>
      <c r="G1376" s="79">
        <f>G1377+G1378+G1379</f>
        <v>485.35999999999996</v>
      </c>
      <c r="H1376" s="40"/>
    </row>
    <row r="1377" spans="1:8" x14ac:dyDescent="0.25">
      <c r="A1377" s="225"/>
      <c r="B1377" s="38" t="s">
        <v>184</v>
      </c>
      <c r="C1377" s="223"/>
      <c r="D1377" s="211"/>
      <c r="E1377" s="54"/>
      <c r="F1377" s="54"/>
      <c r="G1377" s="79">
        <v>42.4</v>
      </c>
      <c r="H1377" s="40"/>
    </row>
    <row r="1378" spans="1:8" x14ac:dyDescent="0.25">
      <c r="A1378" s="225"/>
      <c r="B1378" s="38" t="s">
        <v>185</v>
      </c>
      <c r="C1378" s="223"/>
      <c r="D1378" s="211"/>
      <c r="E1378" s="54"/>
      <c r="F1378" s="54"/>
      <c r="G1378" s="79">
        <v>438.14</v>
      </c>
      <c r="H1378" s="40"/>
    </row>
    <row r="1379" spans="1:8" x14ac:dyDescent="0.25">
      <c r="A1379" s="225"/>
      <c r="B1379" s="38" t="s">
        <v>186</v>
      </c>
      <c r="C1379" s="223"/>
      <c r="D1379" s="211"/>
      <c r="E1379" s="54"/>
      <c r="F1379" s="54"/>
      <c r="G1379" s="79">
        <v>4.82</v>
      </c>
      <c r="H1379" s="40"/>
    </row>
    <row r="1380" spans="1:8" x14ac:dyDescent="0.25">
      <c r="A1380" s="225"/>
      <c r="B1380" s="164" t="s">
        <v>412</v>
      </c>
      <c r="C1380" s="223"/>
      <c r="D1380" s="211"/>
      <c r="E1380" s="54"/>
      <c r="F1380" s="54"/>
      <c r="G1380" s="79"/>
      <c r="H1380" s="40"/>
    </row>
    <row r="1381" spans="1:8" x14ac:dyDescent="0.25">
      <c r="A1381" s="225"/>
      <c r="B1381" s="81" t="s">
        <v>194</v>
      </c>
      <c r="C1381" s="223"/>
      <c r="D1381" s="211"/>
      <c r="E1381" s="54"/>
      <c r="F1381" s="54"/>
      <c r="G1381" s="79">
        <f>G1386/2</f>
        <v>1044.8399999999999</v>
      </c>
      <c r="H1381" s="40"/>
    </row>
    <row r="1382" spans="1:8" x14ac:dyDescent="0.25">
      <c r="A1382" s="225"/>
      <c r="B1382" s="38" t="s">
        <v>184</v>
      </c>
      <c r="C1382" s="223"/>
      <c r="D1382" s="211"/>
      <c r="E1382" s="54"/>
      <c r="F1382" s="54"/>
      <c r="G1382" s="79">
        <f t="shared" ref="G1382:G1384" si="75">G1387/2</f>
        <v>64.739999999999995</v>
      </c>
      <c r="H1382" s="40"/>
    </row>
    <row r="1383" spans="1:8" x14ac:dyDescent="0.25">
      <c r="A1383" s="225"/>
      <c r="B1383" s="38" t="s">
        <v>185</v>
      </c>
      <c r="C1383" s="223"/>
      <c r="D1383" s="211"/>
      <c r="E1383" s="54"/>
      <c r="F1383" s="54"/>
      <c r="G1383" s="79">
        <f t="shared" si="75"/>
        <v>968.51499999999999</v>
      </c>
      <c r="H1383" s="40"/>
    </row>
    <row r="1384" spans="1:8" x14ac:dyDescent="0.25">
      <c r="A1384" s="225"/>
      <c r="B1384" s="38" t="s">
        <v>186</v>
      </c>
      <c r="C1384" s="223"/>
      <c r="D1384" s="211"/>
      <c r="E1384" s="54"/>
      <c r="F1384" s="54"/>
      <c r="G1384" s="79">
        <f t="shared" si="75"/>
        <v>11.585000000000001</v>
      </c>
      <c r="H1384" s="40"/>
    </row>
    <row r="1385" spans="1:8" x14ac:dyDescent="0.25">
      <c r="A1385" s="225"/>
      <c r="B1385" s="164" t="s">
        <v>237</v>
      </c>
      <c r="C1385" s="223"/>
      <c r="D1385" s="211"/>
      <c r="E1385" s="54"/>
      <c r="F1385" s="54"/>
      <c r="G1385" s="79"/>
      <c r="H1385" s="40"/>
    </row>
    <row r="1386" spans="1:8" x14ac:dyDescent="0.25">
      <c r="A1386" s="225"/>
      <c r="B1386" s="81" t="s">
        <v>194</v>
      </c>
      <c r="C1386" s="223"/>
      <c r="D1386" s="211"/>
      <c r="E1386" s="54"/>
      <c r="F1386" s="54"/>
      <c r="G1386" s="79">
        <f>G1387+G1388+G1389</f>
        <v>2089.6799999999998</v>
      </c>
      <c r="H1386" s="40"/>
    </row>
    <row r="1387" spans="1:8" x14ac:dyDescent="0.25">
      <c r="A1387" s="225"/>
      <c r="B1387" s="38" t="s">
        <v>184</v>
      </c>
      <c r="C1387" s="223"/>
      <c r="D1387" s="211"/>
      <c r="E1387" s="54"/>
      <c r="F1387" s="54"/>
      <c r="G1387" s="79">
        <v>129.47999999999999</v>
      </c>
      <c r="H1387" s="40"/>
    </row>
    <row r="1388" spans="1:8" x14ac:dyDescent="0.25">
      <c r="A1388" s="225"/>
      <c r="B1388" s="38" t="s">
        <v>185</v>
      </c>
      <c r="C1388" s="223"/>
      <c r="D1388" s="211"/>
      <c r="E1388" s="54"/>
      <c r="F1388" s="54"/>
      <c r="G1388" s="79">
        <v>1937.03</v>
      </c>
      <c r="H1388" s="40"/>
    </row>
    <row r="1389" spans="1:8" x14ac:dyDescent="0.25">
      <c r="A1389" s="225"/>
      <c r="B1389" s="38" t="s">
        <v>186</v>
      </c>
      <c r="C1389" s="223"/>
      <c r="D1389" s="211"/>
      <c r="E1389" s="54"/>
      <c r="F1389" s="54"/>
      <c r="G1389" s="79">
        <v>23.17</v>
      </c>
      <c r="H1389" s="40"/>
    </row>
    <row r="1390" spans="1:8" x14ac:dyDescent="0.25">
      <c r="A1390" s="225"/>
      <c r="B1390" s="164" t="s">
        <v>412</v>
      </c>
      <c r="C1390" s="223"/>
      <c r="D1390" s="211"/>
      <c r="E1390" s="54"/>
      <c r="F1390" s="54"/>
      <c r="G1390" s="79"/>
      <c r="H1390" s="40"/>
    </row>
    <row r="1391" spans="1:8" x14ac:dyDescent="0.25">
      <c r="A1391" s="225"/>
      <c r="B1391" s="81" t="s">
        <v>195</v>
      </c>
      <c r="C1391" s="223"/>
      <c r="D1391" s="211"/>
      <c r="E1391" s="54"/>
      <c r="F1391" s="54"/>
      <c r="G1391" s="79">
        <f>G1396/2</f>
        <v>472.7835</v>
      </c>
      <c r="H1391" s="40"/>
    </row>
    <row r="1392" spans="1:8" x14ac:dyDescent="0.25">
      <c r="A1392" s="225"/>
      <c r="B1392" s="38" t="s">
        <v>184</v>
      </c>
      <c r="C1392" s="223"/>
      <c r="D1392" s="211"/>
      <c r="E1392" s="54"/>
      <c r="F1392" s="54"/>
      <c r="G1392" s="79">
        <f t="shared" ref="G1392:G1394" si="76">G1397/2</f>
        <v>28.367999999999999</v>
      </c>
      <c r="H1392" s="40"/>
    </row>
    <row r="1393" spans="1:8" x14ac:dyDescent="0.25">
      <c r="A1393" s="225"/>
      <c r="B1393" s="38" t="s">
        <v>185</v>
      </c>
      <c r="C1393" s="223"/>
      <c r="D1393" s="211"/>
      <c r="E1393" s="54"/>
      <c r="F1393" s="54"/>
      <c r="G1393" s="79">
        <f t="shared" si="76"/>
        <v>439.5455</v>
      </c>
      <c r="H1393" s="40"/>
    </row>
    <row r="1394" spans="1:8" x14ac:dyDescent="0.25">
      <c r="A1394" s="225"/>
      <c r="B1394" s="38" t="s">
        <v>186</v>
      </c>
      <c r="C1394" s="223"/>
      <c r="D1394" s="211"/>
      <c r="E1394" s="54"/>
      <c r="F1394" s="54"/>
      <c r="G1394" s="79">
        <f t="shared" si="76"/>
        <v>4.87</v>
      </c>
      <c r="H1394" s="40"/>
    </row>
    <row r="1395" spans="1:8" x14ac:dyDescent="0.25">
      <c r="A1395" s="225"/>
      <c r="B1395" s="164" t="s">
        <v>237</v>
      </c>
      <c r="C1395" s="223"/>
      <c r="D1395" s="211"/>
      <c r="E1395" s="54"/>
      <c r="F1395" s="54"/>
      <c r="G1395" s="79"/>
      <c r="H1395" s="40"/>
    </row>
    <row r="1396" spans="1:8" x14ac:dyDescent="0.25">
      <c r="A1396" s="225"/>
      <c r="B1396" s="81" t="s">
        <v>195</v>
      </c>
      <c r="C1396" s="223"/>
      <c r="D1396" s="211"/>
      <c r="E1396" s="54"/>
      <c r="F1396" s="54"/>
      <c r="G1396" s="79">
        <f>G1397+G1398+G1399</f>
        <v>945.56700000000001</v>
      </c>
      <c r="H1396" s="40"/>
    </row>
    <row r="1397" spans="1:8" x14ac:dyDescent="0.25">
      <c r="A1397" s="225"/>
      <c r="B1397" s="38" t="s">
        <v>184</v>
      </c>
      <c r="C1397" s="223"/>
      <c r="D1397" s="211"/>
      <c r="E1397" s="54"/>
      <c r="F1397" s="54"/>
      <c r="G1397" s="79">
        <v>56.735999999999997</v>
      </c>
      <c r="H1397" s="40"/>
    </row>
    <row r="1398" spans="1:8" x14ac:dyDescent="0.25">
      <c r="A1398" s="225"/>
      <c r="B1398" s="38" t="s">
        <v>185</v>
      </c>
      <c r="C1398" s="223"/>
      <c r="D1398" s="211"/>
      <c r="E1398" s="54"/>
      <c r="F1398" s="54"/>
      <c r="G1398" s="79">
        <v>879.09100000000001</v>
      </c>
      <c r="H1398" s="40"/>
    </row>
    <row r="1399" spans="1:8" x14ac:dyDescent="0.25">
      <c r="A1399" s="225"/>
      <c r="B1399" s="38" t="s">
        <v>186</v>
      </c>
      <c r="C1399" s="223"/>
      <c r="D1399" s="211"/>
      <c r="E1399" s="54"/>
      <c r="F1399" s="54"/>
      <c r="G1399" s="79">
        <v>9.74</v>
      </c>
      <c r="H1399" s="40"/>
    </row>
    <row r="1400" spans="1:8" x14ac:dyDescent="0.25">
      <c r="A1400" s="225"/>
      <c r="B1400" s="164" t="s">
        <v>412</v>
      </c>
      <c r="C1400" s="223"/>
      <c r="D1400" s="211"/>
      <c r="E1400" s="54"/>
      <c r="F1400" s="54"/>
      <c r="G1400" s="79"/>
      <c r="H1400" s="40"/>
    </row>
    <row r="1401" spans="1:8" x14ac:dyDescent="0.25">
      <c r="A1401" s="225"/>
      <c r="B1401" s="81" t="s">
        <v>196</v>
      </c>
      <c r="C1401" s="223"/>
      <c r="D1401" s="211"/>
      <c r="E1401" s="54"/>
      <c r="F1401" s="54"/>
      <c r="G1401" s="79">
        <f>G1406/2</f>
        <v>355.46499999999997</v>
      </c>
      <c r="H1401" s="40"/>
    </row>
    <row r="1402" spans="1:8" x14ac:dyDescent="0.25">
      <c r="A1402" s="225"/>
      <c r="B1402" s="38" t="s">
        <v>184</v>
      </c>
      <c r="C1402" s="223"/>
      <c r="D1402" s="211"/>
      <c r="E1402" s="54"/>
      <c r="F1402" s="54"/>
      <c r="G1402" s="79">
        <f t="shared" ref="G1402:G1404" si="77">G1407/2</f>
        <v>18.004999999999999</v>
      </c>
      <c r="H1402" s="40"/>
    </row>
    <row r="1403" spans="1:8" x14ac:dyDescent="0.25">
      <c r="A1403" s="225"/>
      <c r="B1403" s="38" t="s">
        <v>185</v>
      </c>
      <c r="C1403" s="223"/>
      <c r="D1403" s="211"/>
      <c r="E1403" s="54"/>
      <c r="F1403" s="54"/>
      <c r="G1403" s="79">
        <f t="shared" si="77"/>
        <v>334.39499999999998</v>
      </c>
      <c r="H1403" s="40"/>
    </row>
    <row r="1404" spans="1:8" x14ac:dyDescent="0.25">
      <c r="A1404" s="225"/>
      <c r="B1404" s="38" t="s">
        <v>186</v>
      </c>
      <c r="C1404" s="223"/>
      <c r="D1404" s="211"/>
      <c r="E1404" s="54"/>
      <c r="F1404" s="54"/>
      <c r="G1404" s="79">
        <f t="shared" si="77"/>
        <v>3.0649999999999999</v>
      </c>
      <c r="H1404" s="40"/>
    </row>
    <row r="1405" spans="1:8" x14ac:dyDescent="0.25">
      <c r="A1405" s="225"/>
      <c r="B1405" s="164" t="s">
        <v>237</v>
      </c>
      <c r="C1405" s="223"/>
      <c r="D1405" s="211"/>
      <c r="E1405" s="54"/>
      <c r="F1405" s="54"/>
      <c r="G1405" s="79"/>
      <c r="H1405" s="40"/>
    </row>
    <row r="1406" spans="1:8" x14ac:dyDescent="0.25">
      <c r="A1406" s="225"/>
      <c r="B1406" s="81" t="s">
        <v>196</v>
      </c>
      <c r="C1406" s="223"/>
      <c r="D1406" s="211"/>
      <c r="E1406" s="54"/>
      <c r="F1406" s="54"/>
      <c r="G1406" s="79">
        <f>G1407+G1408+G1409</f>
        <v>710.93</v>
      </c>
      <c r="H1406" s="40"/>
    </row>
    <row r="1407" spans="1:8" x14ac:dyDescent="0.25">
      <c r="A1407" s="225"/>
      <c r="B1407" s="38" t="s">
        <v>184</v>
      </c>
      <c r="C1407" s="223"/>
      <c r="D1407" s="211"/>
      <c r="E1407" s="54"/>
      <c r="F1407" s="54"/>
      <c r="G1407" s="79">
        <v>36.01</v>
      </c>
      <c r="H1407" s="40"/>
    </row>
    <row r="1408" spans="1:8" x14ac:dyDescent="0.25">
      <c r="A1408" s="225"/>
      <c r="B1408" s="38" t="s">
        <v>185</v>
      </c>
      <c r="C1408" s="223"/>
      <c r="D1408" s="211"/>
      <c r="E1408" s="54"/>
      <c r="F1408" s="54"/>
      <c r="G1408" s="79">
        <v>668.79</v>
      </c>
      <c r="H1408" s="40"/>
    </row>
    <row r="1409" spans="1:8" x14ac:dyDescent="0.25">
      <c r="A1409" s="225"/>
      <c r="B1409" s="38" t="s">
        <v>186</v>
      </c>
      <c r="C1409" s="223"/>
      <c r="D1409" s="211"/>
      <c r="E1409" s="54"/>
      <c r="F1409" s="54"/>
      <c r="G1409" s="79">
        <v>6.13</v>
      </c>
      <c r="H1409" s="40"/>
    </row>
    <row r="1410" spans="1:8" x14ac:dyDescent="0.25">
      <c r="A1410" s="225"/>
      <c r="B1410" s="164" t="s">
        <v>412</v>
      </c>
      <c r="C1410" s="223"/>
      <c r="D1410" s="211"/>
      <c r="E1410" s="54"/>
      <c r="F1410" s="54"/>
      <c r="G1410" s="79"/>
      <c r="H1410" s="40"/>
    </row>
    <row r="1411" spans="1:8" x14ac:dyDescent="0.25">
      <c r="A1411" s="225"/>
      <c r="B1411" s="81" t="s">
        <v>197</v>
      </c>
      <c r="C1411" s="223"/>
      <c r="D1411" s="211"/>
      <c r="E1411" s="54"/>
      <c r="F1411" s="54"/>
      <c r="G1411" s="79">
        <f>G1416/2</f>
        <v>254.875</v>
      </c>
      <c r="H1411" s="40"/>
    </row>
    <row r="1412" spans="1:8" x14ac:dyDescent="0.25">
      <c r="A1412" s="225"/>
      <c r="B1412" s="38" t="s">
        <v>184</v>
      </c>
      <c r="C1412" s="223"/>
      <c r="D1412" s="211"/>
      <c r="E1412" s="54"/>
      <c r="F1412" s="54"/>
      <c r="G1412" s="79">
        <f t="shared" ref="G1412:G1414" si="78">G1417/2</f>
        <v>7.5750000000000002</v>
      </c>
      <c r="H1412" s="40"/>
    </row>
    <row r="1413" spans="1:8" x14ac:dyDescent="0.25">
      <c r="A1413" s="225"/>
      <c r="B1413" s="38" t="s">
        <v>185</v>
      </c>
      <c r="C1413" s="223"/>
      <c r="D1413" s="211"/>
      <c r="E1413" s="54"/>
      <c r="F1413" s="54"/>
      <c r="G1413" s="79">
        <f t="shared" si="78"/>
        <v>245.92500000000001</v>
      </c>
      <c r="H1413" s="40"/>
    </row>
    <row r="1414" spans="1:8" x14ac:dyDescent="0.25">
      <c r="A1414" s="225"/>
      <c r="B1414" s="38" t="s">
        <v>186</v>
      </c>
      <c r="C1414" s="223"/>
      <c r="D1414" s="211"/>
      <c r="E1414" s="54"/>
      <c r="F1414" s="54"/>
      <c r="G1414" s="79">
        <f t="shared" si="78"/>
        <v>1.375</v>
      </c>
      <c r="H1414" s="40"/>
    </row>
    <row r="1415" spans="1:8" x14ac:dyDescent="0.25">
      <c r="A1415" s="225"/>
      <c r="B1415" s="164" t="s">
        <v>237</v>
      </c>
      <c r="C1415" s="223"/>
      <c r="D1415" s="211"/>
      <c r="E1415" s="54"/>
      <c r="F1415" s="54"/>
      <c r="G1415" s="79"/>
      <c r="H1415" s="40"/>
    </row>
    <row r="1416" spans="1:8" x14ac:dyDescent="0.25">
      <c r="A1416" s="225"/>
      <c r="B1416" s="81" t="s">
        <v>197</v>
      </c>
      <c r="C1416" s="223"/>
      <c r="D1416" s="211"/>
      <c r="E1416" s="54"/>
      <c r="F1416" s="54"/>
      <c r="G1416" s="79">
        <f>G1417+G1418+G1419</f>
        <v>509.75</v>
      </c>
      <c r="H1416" s="40"/>
    </row>
    <row r="1417" spans="1:8" x14ac:dyDescent="0.25">
      <c r="A1417" s="225"/>
      <c r="B1417" s="38" t="s">
        <v>184</v>
      </c>
      <c r="C1417" s="223"/>
      <c r="D1417" s="211"/>
      <c r="E1417" s="54"/>
      <c r="F1417" s="54"/>
      <c r="G1417" s="79">
        <v>15.15</v>
      </c>
      <c r="H1417" s="40"/>
    </row>
    <row r="1418" spans="1:8" x14ac:dyDescent="0.25">
      <c r="A1418" s="225"/>
      <c r="B1418" s="38" t="s">
        <v>185</v>
      </c>
      <c r="C1418" s="223"/>
      <c r="D1418" s="211"/>
      <c r="E1418" s="54"/>
      <c r="F1418" s="54"/>
      <c r="G1418" s="79">
        <v>491.85</v>
      </c>
      <c r="H1418" s="40"/>
    </row>
    <row r="1419" spans="1:8" x14ac:dyDescent="0.25">
      <c r="A1419" s="225"/>
      <c r="B1419" s="38" t="s">
        <v>186</v>
      </c>
      <c r="C1419" s="223"/>
      <c r="D1419" s="211"/>
      <c r="E1419" s="54"/>
      <c r="F1419" s="54"/>
      <c r="G1419" s="79">
        <v>2.75</v>
      </c>
      <c r="H1419" s="40"/>
    </row>
    <row r="1420" spans="1:8" x14ac:dyDescent="0.25">
      <c r="A1420" s="225"/>
      <c r="B1420" s="164" t="s">
        <v>412</v>
      </c>
      <c r="C1420" s="223"/>
      <c r="D1420" s="211"/>
      <c r="E1420" s="54"/>
      <c r="F1420" s="54"/>
      <c r="G1420" s="79"/>
      <c r="H1420" s="40"/>
    </row>
    <row r="1421" spans="1:8" x14ac:dyDescent="0.25">
      <c r="A1421" s="225"/>
      <c r="B1421" s="81" t="s">
        <v>198</v>
      </c>
      <c r="C1421" s="223"/>
      <c r="D1421" s="211"/>
      <c r="E1421" s="54"/>
      <c r="F1421" s="54"/>
      <c r="G1421" s="79">
        <f>G1426/2</f>
        <v>785.75000000000011</v>
      </c>
      <c r="H1421" s="40"/>
    </row>
    <row r="1422" spans="1:8" x14ac:dyDescent="0.25">
      <c r="A1422" s="225"/>
      <c r="B1422" s="38" t="s">
        <v>184</v>
      </c>
      <c r="C1422" s="223"/>
      <c r="D1422" s="211"/>
      <c r="E1422" s="54"/>
      <c r="F1422" s="54"/>
      <c r="G1422" s="79">
        <f t="shared" ref="G1422:G1424" si="79">G1427/2</f>
        <v>106.21</v>
      </c>
      <c r="H1422" s="40"/>
    </row>
    <row r="1423" spans="1:8" x14ac:dyDescent="0.25">
      <c r="A1423" s="225"/>
      <c r="B1423" s="38" t="s">
        <v>185</v>
      </c>
      <c r="C1423" s="223"/>
      <c r="D1423" s="211"/>
      <c r="E1423" s="54"/>
      <c r="F1423" s="54"/>
      <c r="G1423" s="79">
        <f t="shared" si="79"/>
        <v>652.57500000000005</v>
      </c>
      <c r="H1423" s="40"/>
    </row>
    <row r="1424" spans="1:8" x14ac:dyDescent="0.25">
      <c r="A1424" s="225"/>
      <c r="B1424" s="38" t="s">
        <v>186</v>
      </c>
      <c r="C1424" s="223"/>
      <c r="D1424" s="211"/>
      <c r="E1424" s="54"/>
      <c r="F1424" s="54"/>
      <c r="G1424" s="79">
        <f t="shared" si="79"/>
        <v>26.965</v>
      </c>
      <c r="H1424" s="40"/>
    </row>
    <row r="1425" spans="1:8" x14ac:dyDescent="0.25">
      <c r="A1425" s="225"/>
      <c r="B1425" s="164" t="s">
        <v>237</v>
      </c>
      <c r="C1425" s="223"/>
      <c r="D1425" s="211"/>
      <c r="E1425" s="54"/>
      <c r="F1425" s="54"/>
      <c r="G1425" s="79"/>
      <c r="H1425" s="40"/>
    </row>
    <row r="1426" spans="1:8" x14ac:dyDescent="0.25">
      <c r="A1426" s="225"/>
      <c r="B1426" s="81" t="s">
        <v>198</v>
      </c>
      <c r="C1426" s="223"/>
      <c r="D1426" s="211"/>
      <c r="E1426" s="54"/>
      <c r="F1426" s="54"/>
      <c r="G1426" s="79">
        <f>G1427+G1428+G1429</f>
        <v>1571.5000000000002</v>
      </c>
      <c r="H1426" s="40"/>
    </row>
    <row r="1427" spans="1:8" x14ac:dyDescent="0.25">
      <c r="A1427" s="225"/>
      <c r="B1427" s="38" t="s">
        <v>184</v>
      </c>
      <c r="C1427" s="223"/>
      <c r="D1427" s="211"/>
      <c r="E1427" s="54"/>
      <c r="F1427" s="54"/>
      <c r="G1427" s="79">
        <v>212.42</v>
      </c>
      <c r="H1427" s="40"/>
    </row>
    <row r="1428" spans="1:8" x14ac:dyDescent="0.25">
      <c r="A1428" s="225"/>
      <c r="B1428" s="38" t="s">
        <v>185</v>
      </c>
      <c r="C1428" s="223"/>
      <c r="D1428" s="211"/>
      <c r="E1428" s="54"/>
      <c r="F1428" s="54"/>
      <c r="G1428" s="79">
        <v>1305.1500000000001</v>
      </c>
      <c r="H1428" s="40"/>
    </row>
    <row r="1429" spans="1:8" x14ac:dyDescent="0.25">
      <c r="A1429" s="225"/>
      <c r="B1429" s="38" t="s">
        <v>186</v>
      </c>
      <c r="C1429" s="223"/>
      <c r="D1429" s="211"/>
      <c r="E1429" s="54"/>
      <c r="F1429" s="54"/>
      <c r="G1429" s="79">
        <v>53.93</v>
      </c>
      <c r="H1429" s="40"/>
    </row>
    <row r="1430" spans="1:8" x14ac:dyDescent="0.25">
      <c r="A1430" s="225"/>
      <c r="B1430" s="164" t="s">
        <v>412</v>
      </c>
      <c r="C1430" s="223"/>
      <c r="D1430" s="211"/>
      <c r="E1430" s="54"/>
      <c r="F1430" s="54"/>
      <c r="G1430" s="79"/>
      <c r="H1430" s="40"/>
    </row>
    <row r="1431" spans="1:8" x14ac:dyDescent="0.25">
      <c r="A1431" s="225"/>
      <c r="B1431" s="81" t="s">
        <v>187</v>
      </c>
      <c r="C1431" s="223"/>
      <c r="D1431" s="211"/>
      <c r="E1431" s="54"/>
      <c r="F1431" s="54"/>
      <c r="G1431" s="79">
        <f>G1436/2</f>
        <v>2040.605</v>
      </c>
      <c r="H1431" s="40"/>
    </row>
    <row r="1432" spans="1:8" x14ac:dyDescent="0.25">
      <c r="A1432" s="225"/>
      <c r="B1432" s="38" t="s">
        <v>184</v>
      </c>
      <c r="C1432" s="223"/>
      <c r="D1432" s="211"/>
      <c r="E1432" s="54"/>
      <c r="F1432" s="54"/>
      <c r="G1432" s="79">
        <f t="shared" ref="G1432:G1434" si="80">G1437/2</f>
        <v>210.565</v>
      </c>
      <c r="H1432" s="40"/>
    </row>
    <row r="1433" spans="1:8" x14ac:dyDescent="0.25">
      <c r="A1433" s="225"/>
      <c r="B1433" s="38" t="s">
        <v>185</v>
      </c>
      <c r="C1433" s="223"/>
      <c r="D1433" s="211"/>
      <c r="E1433" s="54"/>
      <c r="F1433" s="54"/>
      <c r="G1433" s="79">
        <f t="shared" si="80"/>
        <v>1754.425</v>
      </c>
      <c r="H1433" s="40"/>
    </row>
    <row r="1434" spans="1:8" x14ac:dyDescent="0.25">
      <c r="A1434" s="225"/>
      <c r="B1434" s="38" t="s">
        <v>186</v>
      </c>
      <c r="C1434" s="223"/>
      <c r="D1434" s="211"/>
      <c r="E1434" s="54"/>
      <c r="F1434" s="54"/>
      <c r="G1434" s="79">
        <f t="shared" si="80"/>
        <v>75.614999999999995</v>
      </c>
      <c r="H1434" s="40"/>
    </row>
    <row r="1435" spans="1:8" x14ac:dyDescent="0.25">
      <c r="A1435" s="225"/>
      <c r="B1435" s="164" t="s">
        <v>237</v>
      </c>
      <c r="C1435" s="223"/>
      <c r="D1435" s="211"/>
      <c r="E1435" s="54"/>
      <c r="F1435" s="54"/>
      <c r="G1435" s="79"/>
      <c r="H1435" s="40"/>
    </row>
    <row r="1436" spans="1:8" x14ac:dyDescent="0.25">
      <c r="A1436" s="225"/>
      <c r="B1436" s="81" t="s">
        <v>187</v>
      </c>
      <c r="C1436" s="223"/>
      <c r="D1436" s="211"/>
      <c r="E1436" s="54"/>
      <c r="F1436" s="54"/>
      <c r="G1436" s="79">
        <f>G1437+G1438+G1439</f>
        <v>4081.21</v>
      </c>
      <c r="H1436" s="40"/>
    </row>
    <row r="1437" spans="1:8" x14ac:dyDescent="0.25">
      <c r="A1437" s="225"/>
      <c r="B1437" s="38" t="s">
        <v>184</v>
      </c>
      <c r="C1437" s="223"/>
      <c r="D1437" s="211"/>
      <c r="E1437" s="54"/>
      <c r="F1437" s="54"/>
      <c r="G1437" s="79">
        <v>421.13</v>
      </c>
      <c r="H1437" s="40"/>
    </row>
    <row r="1438" spans="1:8" x14ac:dyDescent="0.25">
      <c r="A1438" s="225"/>
      <c r="B1438" s="38" t="s">
        <v>185</v>
      </c>
      <c r="C1438" s="223"/>
      <c r="D1438" s="211"/>
      <c r="E1438" s="54"/>
      <c r="F1438" s="54"/>
      <c r="G1438" s="79">
        <v>3508.85</v>
      </c>
      <c r="H1438" s="40"/>
    </row>
    <row r="1439" spans="1:8" x14ac:dyDescent="0.25">
      <c r="A1439" s="225"/>
      <c r="B1439" s="38" t="s">
        <v>186</v>
      </c>
      <c r="C1439" s="223"/>
      <c r="D1439" s="211"/>
      <c r="E1439" s="54"/>
      <c r="F1439" s="54"/>
      <c r="G1439" s="79">
        <v>151.22999999999999</v>
      </c>
      <c r="H1439" s="40"/>
    </row>
    <row r="1440" spans="1:8" ht="30" x14ac:dyDescent="0.25">
      <c r="A1440" s="225"/>
      <c r="B1440" s="81" t="s">
        <v>205</v>
      </c>
      <c r="C1440" s="223"/>
      <c r="D1440" s="211"/>
      <c r="E1440" s="40"/>
      <c r="F1440" s="40"/>
      <c r="G1440" s="79">
        <f>G1441+G1442+G1443</f>
        <v>1410.23</v>
      </c>
      <c r="H1440" s="40"/>
    </row>
    <row r="1441" spans="1:8" ht="14.45" customHeight="1" x14ac:dyDescent="0.25">
      <c r="A1441" s="225"/>
      <c r="B1441" s="38" t="s">
        <v>184</v>
      </c>
      <c r="C1441" s="223"/>
      <c r="D1441" s="211"/>
      <c r="E1441" s="40"/>
      <c r="F1441" s="40"/>
      <c r="G1441" s="167">
        <f>687.94/2</f>
        <v>343.97</v>
      </c>
      <c r="H1441" s="40"/>
    </row>
    <row r="1442" spans="1:8" x14ac:dyDescent="0.25">
      <c r="A1442" s="225"/>
      <c r="B1442" s="38" t="s">
        <v>185</v>
      </c>
      <c r="C1442" s="223"/>
      <c r="D1442" s="211"/>
      <c r="E1442" s="40"/>
      <c r="F1442" s="40"/>
      <c r="G1442" s="167">
        <f>1856.87/2</f>
        <v>928.43499999999995</v>
      </c>
      <c r="H1442" s="40"/>
    </row>
    <row r="1443" spans="1:8" x14ac:dyDescent="0.25">
      <c r="A1443" s="225"/>
      <c r="B1443" s="38" t="s">
        <v>186</v>
      </c>
      <c r="C1443" s="223"/>
      <c r="D1443" s="211"/>
      <c r="E1443" s="40"/>
      <c r="F1443" s="40"/>
      <c r="G1443" s="167">
        <f>275.65/2</f>
        <v>137.82499999999999</v>
      </c>
      <c r="H1443" s="40"/>
    </row>
    <row r="1444" spans="1:8" ht="30" x14ac:dyDescent="0.25">
      <c r="A1444" s="225"/>
      <c r="B1444" s="81" t="s">
        <v>206</v>
      </c>
      <c r="C1444" s="223"/>
      <c r="D1444" s="211"/>
      <c r="E1444" s="40"/>
      <c r="F1444" s="40"/>
      <c r="G1444" s="79">
        <f>G1445+G1446+G1447</f>
        <v>631.45000000000005</v>
      </c>
      <c r="H1444" s="40"/>
    </row>
    <row r="1445" spans="1:8" x14ac:dyDescent="0.25">
      <c r="A1445" s="225"/>
      <c r="B1445" s="38" t="s">
        <v>184</v>
      </c>
      <c r="C1445" s="223"/>
      <c r="D1445" s="211"/>
      <c r="E1445" s="40"/>
      <c r="F1445" s="40"/>
      <c r="G1445" s="167">
        <v>154.02000000000001</v>
      </c>
      <c r="H1445" s="40"/>
    </row>
    <row r="1446" spans="1:8" x14ac:dyDescent="0.25">
      <c r="A1446" s="225"/>
      <c r="B1446" s="38" t="s">
        <v>185</v>
      </c>
      <c r="C1446" s="223"/>
      <c r="D1446" s="211"/>
      <c r="E1446" s="40"/>
      <c r="F1446" s="40"/>
      <c r="G1446" s="167">
        <v>415.72</v>
      </c>
      <c r="H1446" s="40"/>
    </row>
    <row r="1447" spans="1:8" x14ac:dyDescent="0.25">
      <c r="A1447" s="225"/>
      <c r="B1447" s="38" t="s">
        <v>186</v>
      </c>
      <c r="C1447" s="223"/>
      <c r="D1447" s="211"/>
      <c r="E1447" s="40"/>
      <c r="F1447" s="40"/>
      <c r="G1447" s="167">
        <v>61.71</v>
      </c>
      <c r="H1447" s="40"/>
    </row>
    <row r="1448" spans="1:8" ht="30" x14ac:dyDescent="0.25">
      <c r="A1448" s="225"/>
      <c r="B1448" s="81" t="s">
        <v>207</v>
      </c>
      <c r="C1448" s="223"/>
      <c r="D1448" s="211"/>
      <c r="E1448" s="40"/>
      <c r="F1448" s="40"/>
      <c r="G1448" s="79">
        <f>G1449+G1450+G1451</f>
        <v>228.44</v>
      </c>
      <c r="H1448" s="40"/>
    </row>
    <row r="1449" spans="1:8" x14ac:dyDescent="0.25">
      <c r="A1449" s="225"/>
      <c r="B1449" s="38" t="s">
        <v>184</v>
      </c>
      <c r="C1449" s="223"/>
      <c r="D1449" s="211"/>
      <c r="E1449" s="40"/>
      <c r="F1449" s="40"/>
      <c r="G1449" s="167">
        <v>55.72</v>
      </c>
      <c r="H1449" s="40"/>
    </row>
    <row r="1450" spans="1:8" x14ac:dyDescent="0.25">
      <c r="A1450" s="225"/>
      <c r="B1450" s="38" t="s">
        <v>185</v>
      </c>
      <c r="C1450" s="223"/>
      <c r="D1450" s="211"/>
      <c r="E1450" s="40"/>
      <c r="F1450" s="40"/>
      <c r="G1450" s="167">
        <v>150.38999999999999</v>
      </c>
      <c r="H1450" s="40"/>
    </row>
    <row r="1451" spans="1:8" x14ac:dyDescent="0.25">
      <c r="A1451" s="225"/>
      <c r="B1451" s="38" t="s">
        <v>186</v>
      </c>
      <c r="C1451" s="223"/>
      <c r="D1451" s="211"/>
      <c r="E1451" s="40"/>
      <c r="F1451" s="40"/>
      <c r="G1451" s="167">
        <v>22.33</v>
      </c>
      <c r="H1451" s="40"/>
    </row>
    <row r="1452" spans="1:8" ht="30" x14ac:dyDescent="0.25">
      <c r="A1452" s="225"/>
      <c r="B1452" s="81" t="s">
        <v>208</v>
      </c>
      <c r="C1452" s="223"/>
      <c r="D1452" s="211"/>
      <c r="E1452" s="40"/>
      <c r="F1452" s="40"/>
      <c r="G1452" s="79">
        <f>G1453+G1454+G1455</f>
        <v>1087.7850000000001</v>
      </c>
      <c r="H1452" s="40"/>
    </row>
    <row r="1453" spans="1:8" x14ac:dyDescent="0.25">
      <c r="A1453" s="225"/>
      <c r="B1453" s="38" t="s">
        <v>184</v>
      </c>
      <c r="C1453" s="223"/>
      <c r="D1453" s="211"/>
      <c r="E1453" s="40"/>
      <c r="F1453" s="40"/>
      <c r="G1453" s="167">
        <f>141.39/2</f>
        <v>70.694999999999993</v>
      </c>
      <c r="H1453" s="40"/>
    </row>
    <row r="1454" spans="1:8" x14ac:dyDescent="0.25">
      <c r="A1454" s="225"/>
      <c r="B1454" s="38" t="s">
        <v>185</v>
      </c>
      <c r="C1454" s="223"/>
      <c r="D1454" s="211"/>
      <c r="E1454" s="40"/>
      <c r="F1454" s="40"/>
      <c r="G1454" s="167">
        <f>1858.72/2</f>
        <v>929.36</v>
      </c>
      <c r="H1454" s="40"/>
    </row>
    <row r="1455" spans="1:8" x14ac:dyDescent="0.25">
      <c r="A1455" s="225"/>
      <c r="B1455" s="38" t="s">
        <v>186</v>
      </c>
      <c r="C1455" s="223"/>
      <c r="D1455" s="211"/>
      <c r="E1455" s="40"/>
      <c r="F1455" s="40"/>
      <c r="G1455" s="167">
        <f>175.46/2</f>
        <v>87.73</v>
      </c>
      <c r="H1455" s="40"/>
    </row>
    <row r="1456" spans="1:8" ht="30" x14ac:dyDescent="0.25">
      <c r="A1456" s="225"/>
      <c r="B1456" s="81" t="s">
        <v>209</v>
      </c>
      <c r="C1456" s="223"/>
      <c r="D1456" s="211"/>
      <c r="E1456" s="40"/>
      <c r="F1456" s="40"/>
      <c r="G1456" s="79">
        <f>G1457+G1458+G1459</f>
        <v>487.06600000000003</v>
      </c>
      <c r="H1456" s="40"/>
    </row>
    <row r="1457" spans="1:8" x14ac:dyDescent="0.25">
      <c r="A1457" s="225"/>
      <c r="B1457" s="38" t="s">
        <v>184</v>
      </c>
      <c r="C1457" s="223"/>
      <c r="D1457" s="211"/>
      <c r="E1457" s="40"/>
      <c r="F1457" s="40"/>
      <c r="G1457" s="167">
        <v>31.652999999999999</v>
      </c>
      <c r="H1457" s="40"/>
    </row>
    <row r="1458" spans="1:8" x14ac:dyDescent="0.25">
      <c r="A1458" s="225"/>
      <c r="B1458" s="38" t="s">
        <v>185</v>
      </c>
      <c r="C1458" s="223"/>
      <c r="D1458" s="211"/>
      <c r="E1458" s="40"/>
      <c r="F1458" s="40"/>
      <c r="G1458" s="167">
        <v>416.13299999999998</v>
      </c>
      <c r="H1458" s="40"/>
    </row>
    <row r="1459" spans="1:8" x14ac:dyDescent="0.25">
      <c r="A1459" s="225"/>
      <c r="B1459" s="38" t="s">
        <v>186</v>
      </c>
      <c r="C1459" s="223"/>
      <c r="D1459" s="211"/>
      <c r="E1459" s="40"/>
      <c r="F1459" s="40"/>
      <c r="G1459" s="167">
        <v>39.28</v>
      </c>
      <c r="H1459" s="40"/>
    </row>
    <row r="1460" spans="1:8" ht="30" x14ac:dyDescent="0.25">
      <c r="A1460" s="225"/>
      <c r="B1460" s="81" t="s">
        <v>210</v>
      </c>
      <c r="C1460" s="223"/>
      <c r="D1460" s="211"/>
      <c r="E1460" s="40"/>
      <c r="F1460" s="40"/>
      <c r="G1460" s="79">
        <f>G1461+G1462+G1463</f>
        <v>181.89999999999998</v>
      </c>
      <c r="H1460" s="40"/>
    </row>
    <row r="1461" spans="1:8" x14ac:dyDescent="0.25">
      <c r="A1461" s="225"/>
      <c r="B1461" s="38" t="s">
        <v>184</v>
      </c>
      <c r="C1461" s="223"/>
      <c r="D1461" s="211"/>
      <c r="E1461" s="40"/>
      <c r="F1461" s="40"/>
      <c r="G1461" s="167">
        <v>11.82</v>
      </c>
      <c r="H1461" s="40"/>
    </row>
    <row r="1462" spans="1:8" x14ac:dyDescent="0.25">
      <c r="A1462" s="225"/>
      <c r="B1462" s="38" t="s">
        <v>185</v>
      </c>
      <c r="C1462" s="223"/>
      <c r="D1462" s="211"/>
      <c r="E1462" s="40"/>
      <c r="F1462" s="40"/>
      <c r="G1462" s="167">
        <v>155.41</v>
      </c>
      <c r="H1462" s="40"/>
    </row>
    <row r="1463" spans="1:8" x14ac:dyDescent="0.25">
      <c r="A1463" s="225"/>
      <c r="B1463" s="38" t="s">
        <v>186</v>
      </c>
      <c r="C1463" s="224"/>
      <c r="D1463" s="211"/>
      <c r="E1463" s="40"/>
      <c r="F1463" s="40"/>
      <c r="G1463" s="167">
        <v>14.67</v>
      </c>
      <c r="H1463" s="40"/>
    </row>
    <row r="1464" spans="1:8" ht="20.25" customHeight="1" x14ac:dyDescent="0.25">
      <c r="A1464" s="225"/>
      <c r="B1464" s="218" t="s">
        <v>212</v>
      </c>
      <c r="C1464" s="218"/>
      <c r="D1464" s="218"/>
      <c r="E1464" s="218"/>
      <c r="F1464" s="218"/>
      <c r="G1464" s="218"/>
      <c r="H1464" s="218"/>
    </row>
    <row r="1465" spans="1:8" ht="15.75" x14ac:dyDescent="0.25">
      <c r="A1465" s="220" t="str">
        <f>A751</f>
        <v>№ 451-нп от 29.12.2014,  
в ред. № 136-нп от 18.09.2015
газета "Тверская жизнь" № 239 (28.011) / 
132 (28.144)  от 30.12.2014 /19.09.2015 
Специальное приложение № 52 / 42</v>
      </c>
      <c r="B1465" s="219" t="s">
        <v>311</v>
      </c>
      <c r="C1465" s="219"/>
      <c r="D1465" s="219"/>
      <c r="E1465" s="219"/>
      <c r="F1465" s="219"/>
      <c r="G1465" s="219"/>
      <c r="H1465" s="219"/>
    </row>
    <row r="1466" spans="1:8" ht="121.5" x14ac:dyDescent="0.25">
      <c r="A1466" s="221"/>
      <c r="B1466" s="126" t="s">
        <v>275</v>
      </c>
      <c r="C1466" s="211" t="s">
        <v>419</v>
      </c>
      <c r="D1466" s="211" t="s">
        <v>21</v>
      </c>
      <c r="E1466" s="40"/>
      <c r="F1466" s="40"/>
      <c r="G1466" s="40"/>
      <c r="H1466" s="40"/>
    </row>
    <row r="1467" spans="1:8" x14ac:dyDescent="0.25">
      <c r="A1467" s="221"/>
      <c r="B1467" s="70" t="s">
        <v>180</v>
      </c>
      <c r="C1467" s="211"/>
      <c r="D1467" s="211"/>
      <c r="E1467" s="40"/>
      <c r="F1467" s="40"/>
      <c r="G1467" s="59">
        <f>G1470+G1476+G1482</f>
        <v>939.25</v>
      </c>
      <c r="H1467" s="40"/>
    </row>
    <row r="1468" spans="1:8" x14ac:dyDescent="0.25">
      <c r="A1468" s="221"/>
      <c r="B1468" s="70" t="s">
        <v>181</v>
      </c>
      <c r="C1468" s="211"/>
      <c r="D1468" s="211"/>
      <c r="E1468" s="40"/>
      <c r="F1468" s="40"/>
      <c r="G1468" s="59">
        <f>G1471+G1477+G1483</f>
        <v>661.06000000000006</v>
      </c>
      <c r="H1468" s="40"/>
    </row>
    <row r="1469" spans="1:8" ht="30" x14ac:dyDescent="0.25">
      <c r="A1469" s="221"/>
      <c r="B1469" s="126" t="s">
        <v>17</v>
      </c>
      <c r="C1469" s="211"/>
      <c r="D1469" s="211"/>
      <c r="E1469" s="40"/>
      <c r="F1469" s="40"/>
      <c r="G1469" s="13"/>
      <c r="H1469" s="40"/>
    </row>
    <row r="1470" spans="1:8" x14ac:dyDescent="0.25">
      <c r="A1470" s="221"/>
      <c r="B1470" s="70" t="s">
        <v>180</v>
      </c>
      <c r="C1470" s="211"/>
      <c r="D1470" s="211"/>
      <c r="E1470" s="40"/>
      <c r="F1470" s="40"/>
      <c r="G1470" s="59">
        <v>388.68</v>
      </c>
      <c r="H1470" s="40"/>
    </row>
    <row r="1471" spans="1:8" x14ac:dyDescent="0.25">
      <c r="A1471" s="221"/>
      <c r="B1471" s="70" t="s">
        <v>181</v>
      </c>
      <c r="C1471" s="211"/>
      <c r="D1471" s="211"/>
      <c r="E1471" s="40"/>
      <c r="F1471" s="40"/>
      <c r="G1471" s="59">
        <v>302.29000000000002</v>
      </c>
      <c r="H1471" s="40"/>
    </row>
    <row r="1472" spans="1:8" ht="30" x14ac:dyDescent="0.25">
      <c r="A1472" s="221"/>
      <c r="B1472" s="126" t="s">
        <v>26</v>
      </c>
      <c r="C1472" s="211"/>
      <c r="D1472" s="211"/>
      <c r="E1472" s="40"/>
      <c r="F1472" s="40"/>
      <c r="G1472" s="40"/>
      <c r="H1472" s="40"/>
    </row>
    <row r="1473" spans="1:8" x14ac:dyDescent="0.25">
      <c r="A1473" s="221"/>
      <c r="B1473" s="70" t="s">
        <v>180</v>
      </c>
      <c r="C1473" s="211"/>
      <c r="D1473" s="211"/>
      <c r="E1473" s="40"/>
      <c r="F1473" s="40"/>
      <c r="G1473" s="40"/>
      <c r="H1473" s="40"/>
    </row>
    <row r="1474" spans="1:8" x14ac:dyDescent="0.25">
      <c r="A1474" s="221"/>
      <c r="B1474" s="70" t="s">
        <v>181</v>
      </c>
      <c r="C1474" s="211"/>
      <c r="D1474" s="211"/>
      <c r="E1474" s="40"/>
      <c r="F1474" s="40"/>
      <c r="G1474" s="40"/>
      <c r="H1474" s="40"/>
    </row>
    <row r="1475" spans="1:8" x14ac:dyDescent="0.25">
      <c r="A1475" s="221"/>
      <c r="B1475" s="54" t="s">
        <v>28</v>
      </c>
      <c r="C1475" s="211"/>
      <c r="D1475" s="211"/>
      <c r="E1475" s="40"/>
      <c r="F1475" s="40"/>
      <c r="G1475" s="40"/>
      <c r="H1475" s="40"/>
    </row>
    <row r="1476" spans="1:8" x14ac:dyDescent="0.25">
      <c r="A1476" s="221"/>
      <c r="B1476" s="70" t="s">
        <v>180</v>
      </c>
      <c r="C1476" s="211"/>
      <c r="D1476" s="211"/>
      <c r="E1476" s="40"/>
      <c r="F1476" s="40"/>
      <c r="G1476" s="59">
        <v>197.46</v>
      </c>
      <c r="H1476" s="40"/>
    </row>
    <row r="1477" spans="1:8" x14ac:dyDescent="0.25">
      <c r="A1477" s="221"/>
      <c r="B1477" s="70" t="s">
        <v>181</v>
      </c>
      <c r="C1477" s="211"/>
      <c r="D1477" s="211"/>
      <c r="E1477" s="40"/>
      <c r="F1477" s="40"/>
      <c r="G1477" s="59">
        <v>126.65</v>
      </c>
      <c r="H1477" s="40"/>
    </row>
    <row r="1478" spans="1:8" ht="30" x14ac:dyDescent="0.25">
      <c r="A1478" s="221"/>
      <c r="B1478" s="54" t="s">
        <v>94</v>
      </c>
      <c r="C1478" s="211"/>
      <c r="D1478" s="211"/>
      <c r="E1478" s="40"/>
      <c r="F1478" s="40"/>
      <c r="G1478" s="40"/>
      <c r="H1478" s="40"/>
    </row>
    <row r="1479" spans="1:8" x14ac:dyDescent="0.25">
      <c r="A1479" s="221"/>
      <c r="B1479" s="70" t="s">
        <v>180</v>
      </c>
      <c r="C1479" s="211"/>
      <c r="D1479" s="211"/>
      <c r="E1479" s="40"/>
      <c r="F1479" s="40"/>
      <c r="G1479" s="40"/>
      <c r="H1479" s="40"/>
    </row>
    <row r="1480" spans="1:8" x14ac:dyDescent="0.25">
      <c r="A1480" s="221"/>
      <c r="B1480" s="70" t="s">
        <v>181</v>
      </c>
      <c r="C1480" s="211"/>
      <c r="D1480" s="211"/>
      <c r="E1480" s="40"/>
      <c r="F1480" s="40"/>
      <c r="G1480" s="40"/>
      <c r="H1480" s="40"/>
    </row>
    <row r="1481" spans="1:8" ht="30" x14ac:dyDescent="0.25">
      <c r="A1481" s="221"/>
      <c r="B1481" s="54" t="s">
        <v>30</v>
      </c>
      <c r="C1481" s="211"/>
      <c r="D1481" s="211"/>
      <c r="E1481" s="40"/>
      <c r="F1481" s="40"/>
      <c r="G1481" s="40"/>
      <c r="H1481" s="40"/>
    </row>
    <row r="1482" spans="1:8" x14ac:dyDescent="0.25">
      <c r="A1482" s="221"/>
      <c r="B1482" s="70" t="s">
        <v>180</v>
      </c>
      <c r="C1482" s="211"/>
      <c r="D1482" s="211"/>
      <c r="E1482" s="40"/>
      <c r="F1482" s="40"/>
      <c r="G1482" s="59">
        <v>353.11</v>
      </c>
      <c r="H1482" s="40"/>
    </row>
    <row r="1483" spans="1:8" x14ac:dyDescent="0.25">
      <c r="A1483" s="221"/>
      <c r="B1483" s="70" t="s">
        <v>181</v>
      </c>
      <c r="C1483" s="211"/>
      <c r="D1483" s="211"/>
      <c r="E1483" s="40"/>
      <c r="F1483" s="40"/>
      <c r="G1483" s="59">
        <v>232.12</v>
      </c>
      <c r="H1483" s="40"/>
    </row>
  </sheetData>
  <mergeCells count="72">
    <mergeCell ref="G3:H3"/>
    <mergeCell ref="A4:A5"/>
    <mergeCell ref="B4:C4"/>
    <mergeCell ref="D4:D5"/>
    <mergeCell ref="E4:G4"/>
    <mergeCell ref="H4:H5"/>
    <mergeCell ref="B263:H263"/>
    <mergeCell ref="A7:H7"/>
    <mergeCell ref="A10:A11"/>
    <mergeCell ref="A12:A744"/>
    <mergeCell ref="B12:H12"/>
    <mergeCell ref="C13:C126"/>
    <mergeCell ref="D13:D126"/>
    <mergeCell ref="E72:H72"/>
    <mergeCell ref="E78:H78"/>
    <mergeCell ref="C127:C261"/>
    <mergeCell ref="D127:D261"/>
    <mergeCell ref="E127:H127"/>
    <mergeCell ref="E157:H157"/>
    <mergeCell ref="E187:H187"/>
    <mergeCell ref="E217:H217"/>
    <mergeCell ref="B262:H262"/>
    <mergeCell ref="C264:C488"/>
    <mergeCell ref="D264:D488"/>
    <mergeCell ref="E264:H264"/>
    <mergeCell ref="E294:H294"/>
    <mergeCell ref="E365:H365"/>
    <mergeCell ref="E366:H366"/>
    <mergeCell ref="C489:C743"/>
    <mergeCell ref="D489:D743"/>
    <mergeCell ref="E489:H489"/>
    <mergeCell ref="E519:H519"/>
    <mergeCell ref="E591:H591"/>
    <mergeCell ref="E622:H622"/>
    <mergeCell ref="E633:H633"/>
    <mergeCell ref="B744:H744"/>
    <mergeCell ref="A751:A1464"/>
    <mergeCell ref="B751:H751"/>
    <mergeCell ref="C752:C860"/>
    <mergeCell ref="D752:D781"/>
    <mergeCell ref="E752:G752"/>
    <mergeCell ref="D782:D811"/>
    <mergeCell ref="E782:G782"/>
    <mergeCell ref="D812:D860"/>
    <mergeCell ref="E812:H812"/>
    <mergeCell ref="C861:C992"/>
    <mergeCell ref="D861:D890"/>
    <mergeCell ref="E861:H861"/>
    <mergeCell ref="D891:D919"/>
    <mergeCell ref="E891:G891"/>
    <mergeCell ref="D920:D992"/>
    <mergeCell ref="B993:H993"/>
    <mergeCell ref="B994:H994"/>
    <mergeCell ref="C995:C1217"/>
    <mergeCell ref="D995:D1024"/>
    <mergeCell ref="E995:G995"/>
    <mergeCell ref="D1025:D1096"/>
    <mergeCell ref="E1025:H1026"/>
    <mergeCell ref="D1097:D1217"/>
    <mergeCell ref="E1097:H1097"/>
    <mergeCell ref="C1218:C1463"/>
    <mergeCell ref="D1218:D1247"/>
    <mergeCell ref="E1218:H1218"/>
    <mergeCell ref="D1248:D1318"/>
    <mergeCell ref="E1248:H1248"/>
    <mergeCell ref="D1319:D1463"/>
    <mergeCell ref="E1319:H1319"/>
    <mergeCell ref="B1464:H1464"/>
    <mergeCell ref="B1465:H1465"/>
    <mergeCell ref="C1466:C1483"/>
    <mergeCell ref="D1466:D1483"/>
    <mergeCell ref="A1465:A1483"/>
  </mergeCells>
  <pageMargins left="0.35433070866141736" right="0.15748031496062992" top="0.35433070866141736" bottom="0.43307086614173229" header="0.51181102362204722" footer="0.51181102362204722"/>
  <pageSetup paperSize="9" scale="21" orientation="portrait" horizontalDpi="300" verticalDpi="300" r:id="rId1"/>
  <headerFooter alignWithMargins="0"/>
  <rowBreaks count="5" manualBreakCount="5">
    <brk id="77" max="16383" man="1"/>
    <brk id="161" max="7" man="1"/>
    <brk id="262" max="16383" man="1"/>
    <brk id="488" max="16383" man="1"/>
    <brk id="72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334"/>
  <sheetViews>
    <sheetView view="pageBreakPreview" zoomScale="90" zoomScaleNormal="100" zoomScaleSheetLayoutView="90" workbookViewId="0">
      <pane ySplit="5" topLeftCell="A6" activePane="bottomLeft" state="frozen"/>
      <selection activeCell="B23" sqref="B23"/>
      <selection pane="bottomLeft" activeCell="A7" sqref="A7:H7"/>
    </sheetView>
  </sheetViews>
  <sheetFormatPr defaultRowHeight="15" x14ac:dyDescent="0.25"/>
  <cols>
    <col min="1" max="1" width="22.85546875" style="2" customWidth="1"/>
    <col min="2" max="2" width="60" style="1" customWidth="1"/>
    <col min="3" max="3" width="21.28515625" style="2" customWidth="1"/>
    <col min="4" max="4" width="11.140625" style="2" customWidth="1"/>
    <col min="5" max="6" width="9.28515625" style="2" bestFit="1" customWidth="1"/>
    <col min="7" max="7" width="12" style="2" bestFit="1" customWidth="1"/>
    <col min="8" max="8" width="18.28515625" style="130" customWidth="1"/>
    <col min="9" max="10" width="11" style="2" bestFit="1" customWidth="1"/>
    <col min="11" max="16384" width="9.140625" style="2"/>
  </cols>
  <sheetData>
    <row r="1" spans="1:8" ht="18.75" x14ac:dyDescent="0.3">
      <c r="A1" s="82" t="s">
        <v>0</v>
      </c>
    </row>
    <row r="2" spans="1:8" ht="20.25" customHeight="1" x14ac:dyDescent="0.3">
      <c r="C2" s="3"/>
      <c r="D2" s="3"/>
      <c r="E2" s="3"/>
      <c r="F2" s="3"/>
      <c r="G2" s="3"/>
    </row>
    <row r="3" spans="1:8" ht="18.75" x14ac:dyDescent="0.25">
      <c r="B3" s="4"/>
      <c r="C3" s="5"/>
      <c r="D3" s="5"/>
      <c r="E3" s="5"/>
      <c r="F3" s="5"/>
      <c r="G3" s="170" t="s">
        <v>1</v>
      </c>
      <c r="H3" s="171"/>
    </row>
    <row r="4" spans="1:8" x14ac:dyDescent="0.25">
      <c r="A4" s="178" t="s">
        <v>2</v>
      </c>
      <c r="B4" s="179" t="s">
        <v>3</v>
      </c>
      <c r="C4" s="179"/>
      <c r="D4" s="179" t="s">
        <v>4</v>
      </c>
      <c r="E4" s="179" t="s">
        <v>5</v>
      </c>
      <c r="F4" s="179"/>
      <c r="G4" s="179"/>
      <c r="H4" s="180" t="s">
        <v>88</v>
      </c>
    </row>
    <row r="5" spans="1:8" ht="47.25" customHeight="1" x14ac:dyDescent="0.25">
      <c r="A5" s="178"/>
      <c r="B5" s="119" t="s">
        <v>6</v>
      </c>
      <c r="C5" s="119" t="s">
        <v>7</v>
      </c>
      <c r="D5" s="179"/>
      <c r="E5" s="119" t="s">
        <v>8</v>
      </c>
      <c r="F5" s="119" t="s">
        <v>9</v>
      </c>
      <c r="G5" s="119" t="s">
        <v>10</v>
      </c>
      <c r="H5" s="180"/>
    </row>
    <row r="6" spans="1:8" s="6" customFormat="1" ht="15.75" x14ac:dyDescent="0.25">
      <c r="A6" s="119">
        <v>1</v>
      </c>
      <c r="B6" s="119">
        <v>2</v>
      </c>
      <c r="C6" s="119">
        <v>3</v>
      </c>
      <c r="D6" s="119">
        <f>C6+1</f>
        <v>4</v>
      </c>
      <c r="E6" s="119">
        <f t="shared" ref="E6:H6" si="0">D6+1</f>
        <v>5</v>
      </c>
      <c r="F6" s="119">
        <f t="shared" si="0"/>
        <v>6</v>
      </c>
      <c r="G6" s="119">
        <f t="shared" si="0"/>
        <v>7</v>
      </c>
      <c r="H6" s="133">
        <f t="shared" si="0"/>
        <v>8</v>
      </c>
    </row>
    <row r="7" spans="1:8" ht="15.75" customHeight="1" x14ac:dyDescent="0.25">
      <c r="A7" s="232" t="s">
        <v>344</v>
      </c>
      <c r="B7" s="233"/>
      <c r="C7" s="233"/>
      <c r="D7" s="233"/>
      <c r="E7" s="233"/>
      <c r="F7" s="233"/>
      <c r="G7" s="233"/>
      <c r="H7" s="234"/>
    </row>
    <row r="8" spans="1:8" ht="114.75" x14ac:dyDescent="0.25">
      <c r="A8" s="183" t="s">
        <v>358</v>
      </c>
      <c r="B8" s="99" t="s">
        <v>359</v>
      </c>
      <c r="C8" s="8"/>
      <c r="D8" s="120"/>
      <c r="E8" s="8"/>
      <c r="F8" s="8"/>
      <c r="G8" s="8"/>
      <c r="H8" s="141"/>
    </row>
    <row r="9" spans="1:8" ht="25.5" x14ac:dyDescent="0.25">
      <c r="A9" s="184"/>
      <c r="B9" s="106" t="s">
        <v>360</v>
      </c>
      <c r="C9" s="54"/>
      <c r="D9" s="124"/>
      <c r="E9" s="54"/>
      <c r="F9" s="54"/>
      <c r="G9" s="54"/>
      <c r="H9" s="142">
        <v>466.1</v>
      </c>
    </row>
    <row r="10" spans="1:8" ht="25.5" x14ac:dyDescent="0.25">
      <c r="A10" s="184"/>
      <c r="B10" s="106" t="s">
        <v>361</v>
      </c>
      <c r="C10" s="54"/>
      <c r="D10" s="124"/>
      <c r="E10" s="54"/>
      <c r="F10" s="54"/>
      <c r="G10" s="54"/>
      <c r="H10" s="142">
        <v>550</v>
      </c>
    </row>
    <row r="11" spans="1:8" ht="51.75" x14ac:dyDescent="0.25">
      <c r="A11" s="184"/>
      <c r="B11" s="98" t="s">
        <v>362</v>
      </c>
      <c r="C11" s="54"/>
      <c r="D11" s="124"/>
      <c r="E11" s="54"/>
      <c r="F11" s="54"/>
      <c r="G11" s="54"/>
      <c r="H11" s="143" t="s">
        <v>363</v>
      </c>
    </row>
    <row r="12" spans="1:8" ht="15.75" x14ac:dyDescent="0.25">
      <c r="A12" s="184"/>
      <c r="B12" s="219" t="s">
        <v>364</v>
      </c>
      <c r="C12" s="219"/>
      <c r="D12" s="219"/>
      <c r="E12" s="219"/>
      <c r="F12" s="219"/>
      <c r="G12" s="219"/>
      <c r="H12" s="219"/>
    </row>
    <row r="13" spans="1:8" ht="29.25" customHeight="1" x14ac:dyDescent="0.25">
      <c r="A13" s="184"/>
      <c r="B13" s="235" t="s">
        <v>136</v>
      </c>
      <c r="C13" s="236"/>
      <c r="D13" s="107"/>
      <c r="E13" s="108"/>
      <c r="F13" s="108"/>
      <c r="G13" s="109"/>
      <c r="H13" s="144"/>
    </row>
    <row r="14" spans="1:8" x14ac:dyDescent="0.25">
      <c r="A14" s="184"/>
      <c r="B14" s="33" t="s">
        <v>137</v>
      </c>
      <c r="C14" s="237" t="s">
        <v>138</v>
      </c>
      <c r="D14" s="58"/>
      <c r="E14" s="41"/>
      <c r="F14" s="41"/>
      <c r="G14" s="59"/>
      <c r="H14" s="145">
        <v>1089</v>
      </c>
    </row>
    <row r="15" spans="1:8" x14ac:dyDescent="0.25">
      <c r="A15" s="184"/>
      <c r="B15" s="33" t="s">
        <v>139</v>
      </c>
      <c r="C15" s="238"/>
      <c r="D15" s="58"/>
      <c r="E15" s="41"/>
      <c r="F15" s="41"/>
      <c r="G15" s="59"/>
      <c r="H15" s="145">
        <v>263</v>
      </c>
    </row>
    <row r="16" spans="1:8" x14ac:dyDescent="0.25">
      <c r="A16" s="184"/>
      <c r="B16" s="33" t="s">
        <v>140</v>
      </c>
      <c r="C16" s="238"/>
      <c r="D16" s="58"/>
      <c r="E16" s="41"/>
      <c r="F16" s="41"/>
      <c r="G16" s="59"/>
      <c r="H16" s="145">
        <v>43</v>
      </c>
    </row>
    <row r="17" spans="1:8" x14ac:dyDescent="0.25">
      <c r="A17" s="184"/>
      <c r="B17" s="33" t="s">
        <v>141</v>
      </c>
      <c r="C17" s="238"/>
      <c r="D17" s="58"/>
      <c r="E17" s="41"/>
      <c r="F17" s="41"/>
      <c r="G17" s="59"/>
      <c r="H17" s="145">
        <v>16</v>
      </c>
    </row>
    <row r="18" spans="1:8" x14ac:dyDescent="0.25">
      <c r="A18" s="184"/>
      <c r="B18" s="100" t="s">
        <v>142</v>
      </c>
      <c r="C18" s="238"/>
      <c r="D18" s="58"/>
      <c r="E18" s="41"/>
      <c r="F18" s="41"/>
      <c r="G18" s="59"/>
      <c r="H18" s="145">
        <v>16</v>
      </c>
    </row>
    <row r="19" spans="1:8" ht="30.75" customHeight="1" x14ac:dyDescent="0.25">
      <c r="A19" s="184"/>
      <c r="B19" s="239" t="s">
        <v>143</v>
      </c>
      <c r="C19" s="239"/>
      <c r="D19" s="58"/>
      <c r="E19" s="41"/>
      <c r="F19" s="41"/>
      <c r="G19" s="59"/>
      <c r="H19" s="145"/>
    </row>
    <row r="20" spans="1:8" x14ac:dyDescent="0.25">
      <c r="A20" s="184"/>
      <c r="B20" s="33" t="s">
        <v>137</v>
      </c>
      <c r="C20" s="237" t="s">
        <v>138</v>
      </c>
      <c r="D20" s="240" t="s">
        <v>144</v>
      </c>
      <c r="E20" s="41"/>
      <c r="F20" s="41"/>
      <c r="G20" s="59"/>
      <c r="H20" s="145">
        <v>1059</v>
      </c>
    </row>
    <row r="21" spans="1:8" x14ac:dyDescent="0.25">
      <c r="A21" s="184"/>
      <c r="B21" s="33" t="s">
        <v>139</v>
      </c>
      <c r="C21" s="238"/>
      <c r="D21" s="241"/>
      <c r="E21" s="41"/>
      <c r="F21" s="41"/>
      <c r="G21" s="59"/>
      <c r="H21" s="145">
        <v>233</v>
      </c>
    </row>
    <row r="22" spans="1:8" x14ac:dyDescent="0.25">
      <c r="A22" s="184"/>
      <c r="B22" s="33" t="s">
        <v>140</v>
      </c>
      <c r="C22" s="238"/>
      <c r="D22" s="241"/>
      <c r="E22" s="41"/>
      <c r="F22" s="41"/>
      <c r="G22" s="59"/>
      <c r="H22" s="145">
        <v>36</v>
      </c>
    </row>
    <row r="23" spans="1:8" x14ac:dyDescent="0.25">
      <c r="A23" s="184"/>
      <c r="B23" s="33" t="s">
        <v>141</v>
      </c>
      <c r="C23" s="238"/>
      <c r="D23" s="241"/>
      <c r="E23" s="41"/>
      <c r="F23" s="41"/>
      <c r="G23" s="59"/>
      <c r="H23" s="145">
        <v>13</v>
      </c>
    </row>
    <row r="24" spans="1:8" x14ac:dyDescent="0.25">
      <c r="A24" s="184"/>
      <c r="B24" s="100" t="s">
        <v>142</v>
      </c>
      <c r="C24" s="238"/>
      <c r="D24" s="241"/>
      <c r="E24" s="41"/>
      <c r="F24" s="41"/>
      <c r="G24" s="59"/>
      <c r="H24" s="145">
        <v>13</v>
      </c>
    </row>
    <row r="25" spans="1:8" ht="29.25" customHeight="1" x14ac:dyDescent="0.25">
      <c r="A25" s="184"/>
      <c r="B25" s="243" t="s">
        <v>145</v>
      </c>
      <c r="C25" s="244"/>
      <c r="D25" s="241"/>
      <c r="E25" s="41"/>
      <c r="F25" s="41"/>
      <c r="G25" s="59"/>
      <c r="H25" s="145"/>
    </row>
    <row r="26" spans="1:8" x14ac:dyDescent="0.25">
      <c r="A26" s="184"/>
      <c r="B26" s="33" t="s">
        <v>137</v>
      </c>
      <c r="C26" s="237" t="s">
        <v>138</v>
      </c>
      <c r="D26" s="241"/>
      <c r="E26" s="41"/>
      <c r="F26" s="41"/>
      <c r="G26" s="59"/>
      <c r="H26" s="145">
        <v>665</v>
      </c>
    </row>
    <row r="27" spans="1:8" x14ac:dyDescent="0.25">
      <c r="A27" s="184"/>
      <c r="B27" s="33" t="s">
        <v>139</v>
      </c>
      <c r="C27" s="238"/>
      <c r="D27" s="241"/>
      <c r="E27" s="41"/>
      <c r="F27" s="41"/>
      <c r="G27" s="59"/>
      <c r="H27" s="145">
        <v>140</v>
      </c>
    </row>
    <row r="28" spans="1:8" x14ac:dyDescent="0.25">
      <c r="A28" s="184"/>
      <c r="B28" s="33" t="s">
        <v>140</v>
      </c>
      <c r="C28" s="238"/>
      <c r="D28" s="241"/>
      <c r="E28" s="41"/>
      <c r="F28" s="41"/>
      <c r="G28" s="59"/>
      <c r="H28" s="145">
        <v>20</v>
      </c>
    </row>
    <row r="29" spans="1:8" x14ac:dyDescent="0.25">
      <c r="A29" s="184"/>
      <c r="B29" s="33" t="s">
        <v>141</v>
      </c>
      <c r="C29" s="238"/>
      <c r="D29" s="241"/>
      <c r="E29" s="41"/>
      <c r="F29" s="41"/>
      <c r="G29" s="59"/>
      <c r="H29" s="145">
        <v>8</v>
      </c>
    </row>
    <row r="30" spans="1:8" x14ac:dyDescent="0.25">
      <c r="A30" s="184"/>
      <c r="B30" s="100" t="s">
        <v>142</v>
      </c>
      <c r="C30" s="238"/>
      <c r="D30" s="241"/>
      <c r="E30" s="41"/>
      <c r="F30" s="41"/>
      <c r="G30" s="59"/>
      <c r="H30" s="145">
        <v>8</v>
      </c>
    </row>
    <row r="31" spans="1:8" x14ac:dyDescent="0.25">
      <c r="A31" s="184"/>
      <c r="B31" s="243" t="s">
        <v>146</v>
      </c>
      <c r="C31" s="244"/>
      <c r="D31" s="241"/>
      <c r="E31" s="41"/>
      <c r="F31" s="41"/>
      <c r="G31" s="59"/>
      <c r="H31" s="145"/>
    </row>
    <row r="32" spans="1:8" x14ac:dyDescent="0.25">
      <c r="A32" s="184"/>
      <c r="B32" s="33" t="s">
        <v>137</v>
      </c>
      <c r="C32" s="237" t="s">
        <v>138</v>
      </c>
      <c r="D32" s="241"/>
      <c r="E32" s="41"/>
      <c r="F32" s="41"/>
      <c r="G32" s="59"/>
      <c r="H32" s="146" t="s">
        <v>79</v>
      </c>
    </row>
    <row r="33" spans="1:8" x14ac:dyDescent="0.25">
      <c r="A33" s="184"/>
      <c r="B33" s="33" t="s">
        <v>139</v>
      </c>
      <c r="C33" s="238"/>
      <c r="D33" s="241"/>
      <c r="E33" s="41"/>
      <c r="F33" s="41"/>
      <c r="G33" s="59"/>
      <c r="H33" s="146" t="s">
        <v>79</v>
      </c>
    </row>
    <row r="34" spans="1:8" x14ac:dyDescent="0.25">
      <c r="A34" s="184"/>
      <c r="B34" s="33" t="s">
        <v>140</v>
      </c>
      <c r="C34" s="238"/>
      <c r="D34" s="241"/>
      <c r="E34" s="41"/>
      <c r="F34" s="41"/>
      <c r="G34" s="59"/>
      <c r="H34" s="146" t="s">
        <v>79</v>
      </c>
    </row>
    <row r="35" spans="1:8" x14ac:dyDescent="0.25">
      <c r="A35" s="184"/>
      <c r="B35" s="33" t="s">
        <v>141</v>
      </c>
      <c r="C35" s="238"/>
      <c r="D35" s="241"/>
      <c r="E35" s="41"/>
      <c r="F35" s="41"/>
      <c r="G35" s="59"/>
      <c r="H35" s="146" t="s">
        <v>79</v>
      </c>
    </row>
    <row r="36" spans="1:8" x14ac:dyDescent="0.25">
      <c r="A36" s="184"/>
      <c r="B36" s="100" t="s">
        <v>142</v>
      </c>
      <c r="C36" s="238"/>
      <c r="D36" s="241"/>
      <c r="E36" s="41"/>
      <c r="F36" s="41"/>
      <c r="G36" s="59"/>
      <c r="H36" s="146" t="s">
        <v>79</v>
      </c>
    </row>
    <row r="37" spans="1:8" x14ac:dyDescent="0.25">
      <c r="A37" s="184"/>
      <c r="B37" s="245" t="s">
        <v>147</v>
      </c>
      <c r="C37" s="245"/>
      <c r="D37" s="241"/>
      <c r="E37" s="41"/>
      <c r="F37" s="41"/>
      <c r="G37" s="59"/>
      <c r="H37" s="145"/>
    </row>
    <row r="38" spans="1:8" x14ac:dyDescent="0.25">
      <c r="A38" s="184"/>
      <c r="B38" s="33" t="s">
        <v>137</v>
      </c>
      <c r="C38" s="237" t="s">
        <v>138</v>
      </c>
      <c r="D38" s="241"/>
      <c r="E38" s="41"/>
      <c r="F38" s="41"/>
      <c r="G38" s="59"/>
      <c r="H38" s="146" t="s">
        <v>79</v>
      </c>
    </row>
    <row r="39" spans="1:8" x14ac:dyDescent="0.25">
      <c r="A39" s="184"/>
      <c r="B39" s="33" t="s">
        <v>139</v>
      </c>
      <c r="C39" s="238"/>
      <c r="D39" s="241"/>
      <c r="E39" s="41"/>
      <c r="F39" s="41"/>
      <c r="G39" s="59"/>
      <c r="H39" s="146" t="s">
        <v>79</v>
      </c>
    </row>
    <row r="40" spans="1:8" x14ac:dyDescent="0.25">
      <c r="A40" s="184"/>
      <c r="B40" s="33" t="s">
        <v>140</v>
      </c>
      <c r="C40" s="238"/>
      <c r="D40" s="241"/>
      <c r="E40" s="41"/>
      <c r="F40" s="41"/>
      <c r="G40" s="59"/>
      <c r="H40" s="146" t="s">
        <v>79</v>
      </c>
    </row>
    <row r="41" spans="1:8" x14ac:dyDescent="0.25">
      <c r="A41" s="184"/>
      <c r="B41" s="33" t="s">
        <v>141</v>
      </c>
      <c r="C41" s="238"/>
      <c r="D41" s="241"/>
      <c r="E41" s="41"/>
      <c r="F41" s="41"/>
      <c r="G41" s="59"/>
      <c r="H41" s="146" t="s">
        <v>79</v>
      </c>
    </row>
    <row r="42" spans="1:8" x14ac:dyDescent="0.25">
      <c r="A42" s="184"/>
      <c r="B42" s="100" t="s">
        <v>142</v>
      </c>
      <c r="C42" s="238"/>
      <c r="D42" s="241"/>
      <c r="E42" s="41"/>
      <c r="F42" s="41"/>
      <c r="G42" s="59"/>
      <c r="H42" s="146" t="s">
        <v>79</v>
      </c>
    </row>
    <row r="43" spans="1:8" x14ac:dyDescent="0.25">
      <c r="A43" s="184"/>
      <c r="B43" s="246" t="s">
        <v>178</v>
      </c>
      <c r="C43" s="246"/>
      <c r="D43" s="241"/>
      <c r="E43" s="41"/>
      <c r="F43" s="41"/>
      <c r="G43" s="59"/>
      <c r="H43" s="146"/>
    </row>
    <row r="44" spans="1:8" x14ac:dyDescent="0.25">
      <c r="A44" s="184"/>
      <c r="B44" s="33" t="s">
        <v>365</v>
      </c>
      <c r="C44" s="247" t="s">
        <v>366</v>
      </c>
      <c r="D44" s="241"/>
      <c r="E44" s="41"/>
      <c r="F44" s="41"/>
      <c r="G44" s="59"/>
      <c r="H44" s="146">
        <v>9369</v>
      </c>
    </row>
    <row r="45" spans="1:8" x14ac:dyDescent="0.25">
      <c r="A45" s="184"/>
      <c r="B45" s="33" t="s">
        <v>367</v>
      </c>
      <c r="C45" s="248"/>
      <c r="D45" s="241"/>
      <c r="E45" s="41"/>
      <c r="F45" s="41"/>
      <c r="G45" s="59"/>
      <c r="H45" s="146">
        <v>4684.5</v>
      </c>
    </row>
    <row r="46" spans="1:8" x14ac:dyDescent="0.25">
      <c r="A46" s="184"/>
      <c r="B46" s="33" t="s">
        <v>368</v>
      </c>
      <c r="C46" s="248"/>
      <c r="D46" s="241"/>
      <c r="E46" s="41"/>
      <c r="F46" s="41"/>
      <c r="G46" s="59"/>
      <c r="H46" s="146">
        <v>9369</v>
      </c>
    </row>
    <row r="47" spans="1:8" x14ac:dyDescent="0.25">
      <c r="A47" s="184"/>
      <c r="B47" s="33" t="s">
        <v>369</v>
      </c>
      <c r="C47" s="248"/>
      <c r="D47" s="241"/>
      <c r="E47" s="41"/>
      <c r="F47" s="41"/>
      <c r="G47" s="59"/>
      <c r="H47" s="146">
        <v>4684.5</v>
      </c>
    </row>
    <row r="48" spans="1:8" x14ac:dyDescent="0.25">
      <c r="A48" s="184"/>
      <c r="B48" s="33" t="s">
        <v>140</v>
      </c>
      <c r="C48" s="248"/>
      <c r="D48" s="241"/>
      <c r="E48" s="41"/>
      <c r="F48" s="41"/>
      <c r="G48" s="59"/>
      <c r="H48" s="146">
        <v>9568</v>
      </c>
    </row>
    <row r="49" spans="1:8" x14ac:dyDescent="0.25">
      <c r="A49" s="184"/>
      <c r="B49" s="33" t="s">
        <v>141</v>
      </c>
      <c r="C49" s="248"/>
      <c r="D49" s="241"/>
      <c r="E49" s="41"/>
      <c r="F49" s="41"/>
      <c r="G49" s="59"/>
      <c r="H49" s="146">
        <v>9608</v>
      </c>
    </row>
    <row r="50" spans="1:8" x14ac:dyDescent="0.25">
      <c r="A50" s="184"/>
      <c r="B50" s="33" t="s">
        <v>142</v>
      </c>
      <c r="C50" s="249"/>
      <c r="D50" s="241"/>
      <c r="E50" s="41"/>
      <c r="F50" s="41"/>
      <c r="G50" s="59"/>
      <c r="H50" s="146">
        <v>9608</v>
      </c>
    </row>
    <row r="51" spans="1:8" x14ac:dyDescent="0.25">
      <c r="A51" s="184"/>
      <c r="B51" s="33" t="s">
        <v>365</v>
      </c>
      <c r="C51" s="247" t="s">
        <v>370</v>
      </c>
      <c r="D51" s="241"/>
      <c r="E51" s="41"/>
      <c r="F51" s="41"/>
      <c r="G51" s="59"/>
      <c r="H51" s="146">
        <v>9745</v>
      </c>
    </row>
    <row r="52" spans="1:8" x14ac:dyDescent="0.25">
      <c r="A52" s="184"/>
      <c r="B52" s="33" t="s">
        <v>367</v>
      </c>
      <c r="C52" s="248"/>
      <c r="D52" s="241"/>
      <c r="E52" s="41"/>
      <c r="F52" s="41"/>
      <c r="G52" s="59"/>
      <c r="H52" s="146">
        <v>4872.5</v>
      </c>
    </row>
    <row r="53" spans="1:8" x14ac:dyDescent="0.25">
      <c r="A53" s="184"/>
      <c r="B53" s="33" t="s">
        <v>368</v>
      </c>
      <c r="C53" s="248"/>
      <c r="D53" s="241"/>
      <c r="E53" s="41"/>
      <c r="F53" s="41"/>
      <c r="G53" s="59"/>
      <c r="H53" s="146">
        <v>9745</v>
      </c>
    </row>
    <row r="54" spans="1:8" x14ac:dyDescent="0.25">
      <c r="A54" s="184"/>
      <c r="B54" s="33" t="s">
        <v>369</v>
      </c>
      <c r="C54" s="248"/>
      <c r="D54" s="241"/>
      <c r="E54" s="41"/>
      <c r="F54" s="41"/>
      <c r="G54" s="59"/>
      <c r="H54" s="146">
        <v>4872.5</v>
      </c>
    </row>
    <row r="55" spans="1:8" x14ac:dyDescent="0.25">
      <c r="A55" s="184"/>
      <c r="B55" s="33" t="s">
        <v>140</v>
      </c>
      <c r="C55" s="248"/>
      <c r="D55" s="241"/>
      <c r="E55" s="41"/>
      <c r="F55" s="41"/>
      <c r="G55" s="59"/>
      <c r="H55" s="146">
        <v>8944</v>
      </c>
    </row>
    <row r="56" spans="1:8" x14ac:dyDescent="0.25">
      <c r="A56" s="184"/>
      <c r="B56" s="33" t="s">
        <v>141</v>
      </c>
      <c r="C56" s="248"/>
      <c r="D56" s="241"/>
      <c r="E56" s="41"/>
      <c r="F56" s="41"/>
      <c r="G56" s="59"/>
      <c r="H56" s="146">
        <v>8984</v>
      </c>
    </row>
    <row r="57" spans="1:8" x14ac:dyDescent="0.25">
      <c r="A57" s="184"/>
      <c r="B57" s="33" t="s">
        <v>142</v>
      </c>
      <c r="C57" s="249"/>
      <c r="D57" s="241"/>
      <c r="E57" s="41"/>
      <c r="F57" s="41"/>
      <c r="G57" s="59"/>
      <c r="H57" s="146">
        <v>8984</v>
      </c>
    </row>
    <row r="58" spans="1:8" x14ac:dyDescent="0.25">
      <c r="A58" s="184"/>
      <c r="B58" s="250" t="s">
        <v>177</v>
      </c>
      <c r="C58" s="251"/>
      <c r="D58" s="241"/>
      <c r="E58" s="41"/>
      <c r="F58" s="41"/>
      <c r="G58" s="59"/>
      <c r="H58" s="146"/>
    </row>
    <row r="59" spans="1:8" x14ac:dyDescent="0.25">
      <c r="A59" s="184"/>
      <c r="B59" s="33" t="s">
        <v>365</v>
      </c>
      <c r="C59" s="247" t="s">
        <v>371</v>
      </c>
      <c r="D59" s="241"/>
      <c r="E59" s="41"/>
      <c r="F59" s="41"/>
      <c r="G59" s="59"/>
      <c r="H59" s="146">
        <v>9369</v>
      </c>
    </row>
    <row r="60" spans="1:8" x14ac:dyDescent="0.25">
      <c r="A60" s="184"/>
      <c r="B60" s="33" t="s">
        <v>367</v>
      </c>
      <c r="C60" s="248"/>
      <c r="D60" s="241"/>
      <c r="E60" s="41"/>
      <c r="F60" s="41"/>
      <c r="G60" s="59"/>
      <c r="H60" s="146">
        <v>4684.5</v>
      </c>
    </row>
    <row r="61" spans="1:8" x14ac:dyDescent="0.25">
      <c r="A61" s="184"/>
      <c r="B61" s="33" t="s">
        <v>368</v>
      </c>
      <c r="C61" s="248"/>
      <c r="D61" s="241"/>
      <c r="E61" s="41"/>
      <c r="F61" s="41"/>
      <c r="G61" s="59"/>
      <c r="H61" s="146">
        <v>9369</v>
      </c>
    </row>
    <row r="62" spans="1:8" x14ac:dyDescent="0.25">
      <c r="A62" s="184"/>
      <c r="B62" s="33" t="s">
        <v>369</v>
      </c>
      <c r="C62" s="248"/>
      <c r="D62" s="241"/>
      <c r="E62" s="41"/>
      <c r="F62" s="41"/>
      <c r="G62" s="59"/>
      <c r="H62" s="146">
        <v>4684.5</v>
      </c>
    </row>
    <row r="63" spans="1:8" x14ac:dyDescent="0.25">
      <c r="A63" s="184"/>
      <c r="B63" s="33" t="s">
        <v>140</v>
      </c>
      <c r="C63" s="248"/>
      <c r="D63" s="241"/>
      <c r="E63" s="41"/>
      <c r="F63" s="41"/>
      <c r="G63" s="59"/>
      <c r="H63" s="146">
        <v>9568</v>
      </c>
    </row>
    <row r="64" spans="1:8" x14ac:dyDescent="0.25">
      <c r="A64" s="184"/>
      <c r="B64" s="33" t="s">
        <v>141</v>
      </c>
      <c r="C64" s="248"/>
      <c r="D64" s="241"/>
      <c r="E64" s="41"/>
      <c r="F64" s="41"/>
      <c r="G64" s="59"/>
      <c r="H64" s="146">
        <v>9608</v>
      </c>
    </row>
    <row r="65" spans="1:8" x14ac:dyDescent="0.25">
      <c r="A65" s="184"/>
      <c r="B65" s="33" t="s">
        <v>142</v>
      </c>
      <c r="C65" s="249"/>
      <c r="D65" s="241"/>
      <c r="E65" s="41"/>
      <c r="F65" s="41"/>
      <c r="G65" s="59"/>
      <c r="H65" s="146">
        <v>9608</v>
      </c>
    </row>
    <row r="66" spans="1:8" x14ac:dyDescent="0.25">
      <c r="A66" s="184"/>
      <c r="B66" s="33" t="s">
        <v>365</v>
      </c>
      <c r="C66" s="247" t="s">
        <v>372</v>
      </c>
      <c r="D66" s="241"/>
      <c r="E66" s="41"/>
      <c r="F66" s="41"/>
      <c r="G66" s="59"/>
      <c r="H66" s="146">
        <v>9745</v>
      </c>
    </row>
    <row r="67" spans="1:8" x14ac:dyDescent="0.25">
      <c r="A67" s="184"/>
      <c r="B67" s="33" t="s">
        <v>367</v>
      </c>
      <c r="C67" s="248"/>
      <c r="D67" s="241"/>
      <c r="E67" s="41"/>
      <c r="F67" s="41"/>
      <c r="G67" s="59"/>
      <c r="H67" s="146">
        <v>4872.5</v>
      </c>
    </row>
    <row r="68" spans="1:8" x14ac:dyDescent="0.25">
      <c r="A68" s="184"/>
      <c r="B68" s="33" t="s">
        <v>368</v>
      </c>
      <c r="C68" s="248"/>
      <c r="D68" s="241"/>
      <c r="E68" s="41"/>
      <c r="F68" s="41"/>
      <c r="G68" s="59"/>
      <c r="H68" s="146">
        <v>9745</v>
      </c>
    </row>
    <row r="69" spans="1:8" x14ac:dyDescent="0.25">
      <c r="A69" s="184"/>
      <c r="B69" s="33" t="s">
        <v>369</v>
      </c>
      <c r="C69" s="248"/>
      <c r="D69" s="241"/>
      <c r="E69" s="41"/>
      <c r="F69" s="41"/>
      <c r="G69" s="59"/>
      <c r="H69" s="146">
        <v>4872.5</v>
      </c>
    </row>
    <row r="70" spans="1:8" x14ac:dyDescent="0.25">
      <c r="A70" s="184"/>
      <c r="B70" s="33" t="s">
        <v>140</v>
      </c>
      <c r="C70" s="248"/>
      <c r="D70" s="241"/>
      <c r="E70" s="41"/>
      <c r="F70" s="41"/>
      <c r="G70" s="59"/>
      <c r="H70" s="146">
        <v>8944</v>
      </c>
    </row>
    <row r="71" spans="1:8" x14ac:dyDescent="0.25">
      <c r="A71" s="184"/>
      <c r="B71" s="33" t="s">
        <v>141</v>
      </c>
      <c r="C71" s="248"/>
      <c r="D71" s="241"/>
      <c r="E71" s="41"/>
      <c r="F71" s="41"/>
      <c r="G71" s="59"/>
      <c r="H71" s="146">
        <v>8984</v>
      </c>
    </row>
    <row r="72" spans="1:8" x14ac:dyDescent="0.25">
      <c r="A72" s="184"/>
      <c r="B72" s="33" t="s">
        <v>142</v>
      </c>
      <c r="C72" s="249"/>
      <c r="D72" s="241"/>
      <c r="E72" s="41"/>
      <c r="F72" s="41"/>
      <c r="G72" s="59"/>
      <c r="H72" s="146">
        <v>8984</v>
      </c>
    </row>
    <row r="73" spans="1:8" x14ac:dyDescent="0.25">
      <c r="A73" s="184"/>
      <c r="B73" s="250" t="s">
        <v>148</v>
      </c>
      <c r="C73" s="251"/>
      <c r="D73" s="241"/>
      <c r="E73" s="41"/>
      <c r="F73" s="41"/>
      <c r="G73" s="59"/>
      <c r="H73" s="146"/>
    </row>
    <row r="74" spans="1:8" x14ac:dyDescent="0.25">
      <c r="A74" s="184"/>
      <c r="B74" s="33" t="s">
        <v>137</v>
      </c>
      <c r="C74" s="237" t="s">
        <v>138</v>
      </c>
      <c r="D74" s="241"/>
      <c r="E74" s="41"/>
      <c r="F74" s="41"/>
      <c r="G74" s="59"/>
      <c r="H74" s="145">
        <v>0</v>
      </c>
    </row>
    <row r="75" spans="1:8" x14ac:dyDescent="0.25">
      <c r="A75" s="184"/>
      <c r="B75" s="33" t="s">
        <v>139</v>
      </c>
      <c r="C75" s="238"/>
      <c r="D75" s="241"/>
      <c r="E75" s="41"/>
      <c r="F75" s="41"/>
      <c r="G75" s="59"/>
      <c r="H75" s="145">
        <v>0</v>
      </c>
    </row>
    <row r="76" spans="1:8" x14ac:dyDescent="0.25">
      <c r="A76" s="184"/>
      <c r="B76" s="33" t="s">
        <v>140</v>
      </c>
      <c r="C76" s="238"/>
      <c r="D76" s="241"/>
      <c r="E76" s="41"/>
      <c r="F76" s="41"/>
      <c r="G76" s="59"/>
      <c r="H76" s="145">
        <v>0</v>
      </c>
    </row>
    <row r="77" spans="1:8" x14ac:dyDescent="0.25">
      <c r="A77" s="184"/>
      <c r="B77" s="33" t="s">
        <v>141</v>
      </c>
      <c r="C77" s="238"/>
      <c r="D77" s="241"/>
      <c r="E77" s="41"/>
      <c r="F77" s="41"/>
      <c r="G77" s="59"/>
      <c r="H77" s="145">
        <v>0</v>
      </c>
    </row>
    <row r="78" spans="1:8" x14ac:dyDescent="0.25">
      <c r="A78" s="184"/>
      <c r="B78" s="100" t="s">
        <v>142</v>
      </c>
      <c r="C78" s="238"/>
      <c r="D78" s="241"/>
      <c r="E78" s="41"/>
      <c r="F78" s="41"/>
      <c r="G78" s="59"/>
      <c r="H78" s="145">
        <v>0</v>
      </c>
    </row>
    <row r="79" spans="1:8" ht="30" customHeight="1" x14ac:dyDescent="0.25">
      <c r="A79" s="184"/>
      <c r="B79" s="246" t="s">
        <v>149</v>
      </c>
      <c r="C79" s="246"/>
      <c r="D79" s="241"/>
      <c r="E79" s="41"/>
      <c r="F79" s="41"/>
      <c r="G79" s="59"/>
      <c r="H79" s="145"/>
    </row>
    <row r="80" spans="1:8" x14ac:dyDescent="0.25">
      <c r="A80" s="184"/>
      <c r="B80" s="33" t="s">
        <v>365</v>
      </c>
      <c r="C80" s="237" t="s">
        <v>138</v>
      </c>
      <c r="D80" s="241"/>
      <c r="E80" s="41"/>
      <c r="F80" s="41"/>
      <c r="G80" s="59"/>
      <c r="H80" s="145">
        <v>2876</v>
      </c>
    </row>
    <row r="81" spans="1:8" x14ac:dyDescent="0.25">
      <c r="A81" s="184"/>
      <c r="B81" s="33" t="s">
        <v>367</v>
      </c>
      <c r="C81" s="238"/>
      <c r="D81" s="241"/>
      <c r="E81" s="41"/>
      <c r="F81" s="41"/>
      <c r="G81" s="59"/>
      <c r="H81" s="145">
        <v>1438</v>
      </c>
    </row>
    <row r="82" spans="1:8" x14ac:dyDescent="0.25">
      <c r="A82" s="184"/>
      <c r="B82" s="33" t="s">
        <v>368</v>
      </c>
      <c r="C82" s="238"/>
      <c r="D82" s="241"/>
      <c r="E82" s="41"/>
      <c r="F82" s="41"/>
      <c r="G82" s="59"/>
      <c r="H82" s="145">
        <v>2876</v>
      </c>
    </row>
    <row r="83" spans="1:8" x14ac:dyDescent="0.25">
      <c r="A83" s="184"/>
      <c r="B83" s="33" t="s">
        <v>369</v>
      </c>
      <c r="C83" s="238"/>
      <c r="D83" s="241"/>
      <c r="E83" s="41"/>
      <c r="F83" s="41"/>
      <c r="G83" s="59"/>
      <c r="H83" s="145">
        <v>1438</v>
      </c>
    </row>
    <row r="84" spans="1:8" x14ac:dyDescent="0.25">
      <c r="A84" s="184"/>
      <c r="B84" s="33" t="s">
        <v>140</v>
      </c>
      <c r="C84" s="238"/>
      <c r="D84" s="241"/>
      <c r="E84" s="41"/>
      <c r="F84" s="41"/>
      <c r="G84" s="59"/>
      <c r="H84" s="145">
        <v>2876</v>
      </c>
    </row>
    <row r="85" spans="1:8" x14ac:dyDescent="0.25">
      <c r="A85" s="184"/>
      <c r="B85" s="33" t="s">
        <v>141</v>
      </c>
      <c r="C85" s="238"/>
      <c r="D85" s="241"/>
      <c r="E85" s="41"/>
      <c r="F85" s="41"/>
      <c r="G85" s="59"/>
      <c r="H85" s="145">
        <v>2876</v>
      </c>
    </row>
    <row r="86" spans="1:8" x14ac:dyDescent="0.25">
      <c r="A86" s="184"/>
      <c r="B86" s="100" t="s">
        <v>142</v>
      </c>
      <c r="C86" s="238"/>
      <c r="D86" s="241"/>
      <c r="E86" s="41"/>
      <c r="F86" s="41"/>
      <c r="G86" s="59"/>
      <c r="H86" s="145">
        <v>2876</v>
      </c>
    </row>
    <row r="87" spans="1:8" x14ac:dyDescent="0.25">
      <c r="A87" s="184"/>
      <c r="B87" s="246" t="s">
        <v>373</v>
      </c>
      <c r="C87" s="246"/>
      <c r="D87" s="241"/>
      <c r="E87" s="41"/>
      <c r="F87" s="41"/>
      <c r="G87" s="59"/>
      <c r="H87" s="145"/>
    </row>
    <row r="88" spans="1:8" x14ac:dyDescent="0.25">
      <c r="A88" s="184"/>
      <c r="B88" s="33" t="s">
        <v>137</v>
      </c>
      <c r="C88" s="237" t="s">
        <v>374</v>
      </c>
      <c r="D88" s="241"/>
      <c r="E88" s="41"/>
      <c r="F88" s="41"/>
      <c r="G88" s="59"/>
      <c r="H88" s="145">
        <v>0</v>
      </c>
    </row>
    <row r="89" spans="1:8" x14ac:dyDescent="0.25">
      <c r="A89" s="184"/>
      <c r="B89" s="33" t="s">
        <v>139</v>
      </c>
      <c r="C89" s="238"/>
      <c r="D89" s="241"/>
      <c r="E89" s="41"/>
      <c r="F89" s="41"/>
      <c r="G89" s="59"/>
      <c r="H89" s="145">
        <v>0</v>
      </c>
    </row>
    <row r="90" spans="1:8" x14ac:dyDescent="0.25">
      <c r="A90" s="184"/>
      <c r="B90" s="33" t="s">
        <v>140</v>
      </c>
      <c r="C90" s="238"/>
      <c r="D90" s="241"/>
      <c r="E90" s="41"/>
      <c r="F90" s="41"/>
      <c r="G90" s="59"/>
      <c r="H90" s="145">
        <v>0</v>
      </c>
    </row>
    <row r="91" spans="1:8" x14ac:dyDescent="0.25">
      <c r="A91" s="184"/>
      <c r="B91" s="33" t="s">
        <v>141</v>
      </c>
      <c r="C91" s="238"/>
      <c r="D91" s="241"/>
      <c r="E91" s="41"/>
      <c r="F91" s="41"/>
      <c r="G91" s="59"/>
      <c r="H91" s="145">
        <v>0</v>
      </c>
    </row>
    <row r="92" spans="1:8" x14ac:dyDescent="0.25">
      <c r="A92" s="184"/>
      <c r="B92" s="100" t="s">
        <v>142</v>
      </c>
      <c r="C92" s="238"/>
      <c r="D92" s="241"/>
      <c r="E92" s="41"/>
      <c r="F92" s="41"/>
      <c r="G92" s="59"/>
      <c r="H92" s="145">
        <v>0</v>
      </c>
    </row>
    <row r="93" spans="1:8" x14ac:dyDescent="0.25">
      <c r="A93" s="184"/>
      <c r="B93" s="252" t="s">
        <v>150</v>
      </c>
      <c r="C93" s="252"/>
      <c r="D93" s="241"/>
      <c r="E93" s="41"/>
      <c r="F93" s="41"/>
      <c r="G93" s="59"/>
      <c r="H93" s="145"/>
    </row>
    <row r="94" spans="1:8" x14ac:dyDescent="0.25">
      <c r="A94" s="184"/>
      <c r="B94" s="33" t="s">
        <v>137</v>
      </c>
      <c r="C94" s="237" t="s">
        <v>138</v>
      </c>
      <c r="D94" s="241"/>
      <c r="E94" s="41"/>
      <c r="F94" s="41"/>
      <c r="G94" s="59"/>
      <c r="H94" s="146">
        <v>259</v>
      </c>
    </row>
    <row r="95" spans="1:8" x14ac:dyDescent="0.25">
      <c r="A95" s="184"/>
      <c r="B95" s="33" t="s">
        <v>139</v>
      </c>
      <c r="C95" s="238"/>
      <c r="D95" s="241"/>
      <c r="E95" s="41"/>
      <c r="F95" s="41"/>
      <c r="G95" s="59"/>
      <c r="H95" s="145">
        <v>64</v>
      </c>
    </row>
    <row r="96" spans="1:8" x14ac:dyDescent="0.25">
      <c r="A96" s="184"/>
      <c r="B96" s="33" t="s">
        <v>140</v>
      </c>
      <c r="C96" s="238"/>
      <c r="D96" s="241"/>
      <c r="E96" s="41"/>
      <c r="F96" s="41"/>
      <c r="G96" s="59"/>
      <c r="H96" s="145">
        <v>12</v>
      </c>
    </row>
    <row r="97" spans="1:8" x14ac:dyDescent="0.25">
      <c r="A97" s="184"/>
      <c r="B97" s="33" t="s">
        <v>141</v>
      </c>
      <c r="C97" s="238"/>
      <c r="D97" s="241"/>
      <c r="E97" s="41"/>
      <c r="F97" s="41"/>
      <c r="G97" s="59"/>
      <c r="H97" s="145">
        <v>4</v>
      </c>
    </row>
    <row r="98" spans="1:8" x14ac:dyDescent="0.25">
      <c r="A98" s="184"/>
      <c r="B98" s="100" t="s">
        <v>142</v>
      </c>
      <c r="C98" s="238"/>
      <c r="D98" s="241"/>
      <c r="E98" s="41"/>
      <c r="F98" s="41"/>
      <c r="G98" s="59"/>
      <c r="H98" s="145">
        <v>4</v>
      </c>
    </row>
    <row r="99" spans="1:8" ht="31.5" customHeight="1" x14ac:dyDescent="0.25">
      <c r="A99" s="184"/>
      <c r="B99" s="246" t="s">
        <v>375</v>
      </c>
      <c r="C99" s="246"/>
      <c r="D99" s="241"/>
      <c r="E99" s="41"/>
      <c r="F99" s="41"/>
      <c r="G99" s="59"/>
      <c r="H99" s="145"/>
    </row>
    <row r="100" spans="1:8" x14ac:dyDescent="0.25">
      <c r="A100" s="184"/>
      <c r="B100" s="33" t="s">
        <v>137</v>
      </c>
      <c r="C100" s="237" t="s">
        <v>138</v>
      </c>
      <c r="D100" s="241"/>
      <c r="E100" s="41"/>
      <c r="F100" s="41"/>
      <c r="G100" s="59"/>
      <c r="H100" s="145">
        <v>30</v>
      </c>
    </row>
    <row r="101" spans="1:8" x14ac:dyDescent="0.25">
      <c r="A101" s="184"/>
      <c r="B101" s="33" t="s">
        <v>139</v>
      </c>
      <c r="C101" s="238"/>
      <c r="D101" s="241"/>
      <c r="E101" s="41"/>
      <c r="F101" s="41"/>
      <c r="G101" s="59"/>
      <c r="H101" s="145">
        <v>30</v>
      </c>
    </row>
    <row r="102" spans="1:8" x14ac:dyDescent="0.25">
      <c r="A102" s="184"/>
      <c r="B102" s="33" t="s">
        <v>140</v>
      </c>
      <c r="C102" s="238"/>
      <c r="D102" s="241"/>
      <c r="E102" s="41"/>
      <c r="F102" s="41"/>
      <c r="G102" s="59"/>
      <c r="H102" s="145">
        <v>7</v>
      </c>
    </row>
    <row r="103" spans="1:8" x14ac:dyDescent="0.25">
      <c r="A103" s="184"/>
      <c r="B103" s="33" t="s">
        <v>141</v>
      </c>
      <c r="C103" s="238"/>
      <c r="D103" s="241"/>
      <c r="E103" s="41"/>
      <c r="F103" s="41"/>
      <c r="G103" s="59"/>
      <c r="H103" s="145">
        <v>3</v>
      </c>
    </row>
    <row r="104" spans="1:8" x14ac:dyDescent="0.25">
      <c r="A104" s="184"/>
      <c r="B104" s="100" t="s">
        <v>142</v>
      </c>
      <c r="C104" s="238"/>
      <c r="D104" s="241"/>
      <c r="E104" s="41"/>
      <c r="F104" s="41"/>
      <c r="G104" s="59"/>
      <c r="H104" s="145">
        <v>3</v>
      </c>
    </row>
    <row r="105" spans="1:8" ht="39" customHeight="1" x14ac:dyDescent="0.25">
      <c r="A105" s="184"/>
      <c r="B105" s="246" t="s">
        <v>151</v>
      </c>
      <c r="C105" s="246"/>
      <c r="D105" s="241"/>
      <c r="E105" s="41"/>
      <c r="F105" s="41"/>
      <c r="G105" s="59"/>
      <c r="H105" s="145"/>
    </row>
    <row r="106" spans="1:8" x14ac:dyDescent="0.25">
      <c r="A106" s="184"/>
      <c r="B106" s="33" t="s">
        <v>137</v>
      </c>
      <c r="C106" s="237" t="s">
        <v>138</v>
      </c>
      <c r="D106" s="241"/>
      <c r="E106" s="41"/>
      <c r="F106" s="41"/>
      <c r="G106" s="59"/>
      <c r="H106" s="145">
        <v>135</v>
      </c>
    </row>
    <row r="107" spans="1:8" x14ac:dyDescent="0.25">
      <c r="A107" s="184"/>
      <c r="B107" s="33" t="s">
        <v>139</v>
      </c>
      <c r="C107" s="238"/>
      <c r="D107" s="241"/>
      <c r="E107" s="41"/>
      <c r="F107" s="41"/>
      <c r="G107" s="59"/>
      <c r="H107" s="145">
        <v>29</v>
      </c>
    </row>
    <row r="108" spans="1:8" x14ac:dyDescent="0.25">
      <c r="A108" s="184"/>
      <c r="B108" s="33" t="s">
        <v>140</v>
      </c>
      <c r="C108" s="238"/>
      <c r="D108" s="241"/>
      <c r="E108" s="41"/>
      <c r="F108" s="41"/>
      <c r="G108" s="59"/>
      <c r="H108" s="145">
        <v>4</v>
      </c>
    </row>
    <row r="109" spans="1:8" x14ac:dyDescent="0.25">
      <c r="A109" s="184"/>
      <c r="B109" s="33" t="s">
        <v>141</v>
      </c>
      <c r="C109" s="238"/>
      <c r="D109" s="241"/>
      <c r="E109" s="41"/>
      <c r="F109" s="41"/>
      <c r="G109" s="59"/>
      <c r="H109" s="145">
        <v>1</v>
      </c>
    </row>
    <row r="110" spans="1:8" x14ac:dyDescent="0.25">
      <c r="A110" s="184"/>
      <c r="B110" s="33" t="s">
        <v>142</v>
      </c>
      <c r="C110" s="253"/>
      <c r="D110" s="242"/>
      <c r="E110" s="41"/>
      <c r="F110" s="41"/>
      <c r="G110" s="59"/>
      <c r="H110" s="145">
        <v>1</v>
      </c>
    </row>
    <row r="111" spans="1:8" ht="27.75" customHeight="1" x14ac:dyDescent="0.25">
      <c r="A111" s="184"/>
      <c r="B111" s="250" t="s">
        <v>376</v>
      </c>
      <c r="C111" s="254"/>
      <c r="D111" s="254"/>
      <c r="E111" s="254"/>
      <c r="F111" s="254"/>
      <c r="G111" s="254"/>
      <c r="H111" s="255"/>
    </row>
    <row r="112" spans="1:8" ht="15" customHeight="1" x14ac:dyDescent="0.25">
      <c r="A112" s="184"/>
      <c r="B112" s="219" t="s">
        <v>40</v>
      </c>
      <c r="C112" s="219"/>
      <c r="D112" s="219"/>
      <c r="E112" s="219"/>
      <c r="F112" s="219"/>
      <c r="G112" s="219"/>
      <c r="H112" s="219"/>
    </row>
    <row r="113" spans="1:8" ht="45.75" customHeight="1" x14ac:dyDescent="0.25">
      <c r="A113" s="184"/>
      <c r="B113" s="256" t="s">
        <v>41</v>
      </c>
      <c r="C113" s="257"/>
      <c r="D113" s="237" t="s">
        <v>43</v>
      </c>
      <c r="E113" s="258"/>
      <c r="F113" s="258"/>
      <c r="G113" s="258"/>
      <c r="H113" s="145"/>
    </row>
    <row r="114" spans="1:8" x14ac:dyDescent="0.25">
      <c r="A114" s="184"/>
      <c r="B114" s="246" t="s">
        <v>152</v>
      </c>
      <c r="C114" s="246"/>
      <c r="D114" s="238"/>
      <c r="E114" s="113"/>
      <c r="F114" s="113"/>
      <c r="G114" s="113"/>
      <c r="H114" s="145"/>
    </row>
    <row r="115" spans="1:8" x14ac:dyDescent="0.25">
      <c r="A115" s="184"/>
      <c r="B115" s="33" t="s">
        <v>137</v>
      </c>
      <c r="C115" s="237" t="s">
        <v>138</v>
      </c>
      <c r="D115" s="238"/>
      <c r="E115" s="113"/>
      <c r="F115" s="113"/>
      <c r="G115" s="113"/>
      <c r="H115" s="145">
        <v>1089</v>
      </c>
    </row>
    <row r="116" spans="1:8" x14ac:dyDescent="0.25">
      <c r="A116" s="184"/>
      <c r="B116" s="33" t="s">
        <v>139</v>
      </c>
      <c r="C116" s="238"/>
      <c r="D116" s="238"/>
      <c r="E116" s="113"/>
      <c r="F116" s="113"/>
      <c r="G116" s="113"/>
      <c r="H116" s="145">
        <v>263</v>
      </c>
    </row>
    <row r="117" spans="1:8" x14ac:dyDescent="0.25">
      <c r="A117" s="184"/>
      <c r="B117" s="33" t="s">
        <v>140</v>
      </c>
      <c r="C117" s="238"/>
      <c r="D117" s="238"/>
      <c r="E117" s="113"/>
      <c r="F117" s="113"/>
      <c r="G117" s="113"/>
      <c r="H117" s="145">
        <v>43</v>
      </c>
    </row>
    <row r="118" spans="1:8" x14ac:dyDescent="0.25">
      <c r="A118" s="184"/>
      <c r="B118" s="33" t="s">
        <v>141</v>
      </c>
      <c r="C118" s="238"/>
      <c r="D118" s="238"/>
      <c r="E118" s="113"/>
      <c r="F118" s="113"/>
      <c r="G118" s="113"/>
      <c r="H118" s="145">
        <v>16</v>
      </c>
    </row>
    <row r="119" spans="1:8" x14ac:dyDescent="0.25">
      <c r="A119" s="184"/>
      <c r="B119" s="100" t="s">
        <v>142</v>
      </c>
      <c r="C119" s="238"/>
      <c r="D119" s="238"/>
      <c r="E119" s="113"/>
      <c r="F119" s="113"/>
      <c r="G119" s="113"/>
      <c r="H119" s="145">
        <v>16</v>
      </c>
    </row>
    <row r="120" spans="1:8" x14ac:dyDescent="0.25">
      <c r="A120" s="184"/>
      <c r="B120" s="246" t="s">
        <v>153</v>
      </c>
      <c r="C120" s="246"/>
      <c r="D120" s="238"/>
      <c r="E120" s="113"/>
      <c r="F120" s="113"/>
      <c r="G120" s="113"/>
      <c r="H120" s="145"/>
    </row>
    <row r="121" spans="1:8" x14ac:dyDescent="0.25">
      <c r="A121" s="184"/>
      <c r="B121" s="33" t="s">
        <v>137</v>
      </c>
      <c r="C121" s="237" t="s">
        <v>138</v>
      </c>
      <c r="D121" s="238"/>
      <c r="E121" s="113"/>
      <c r="F121" s="113"/>
      <c r="G121" s="113"/>
      <c r="H121" s="145">
        <v>1059</v>
      </c>
    </row>
    <row r="122" spans="1:8" x14ac:dyDescent="0.25">
      <c r="A122" s="184"/>
      <c r="B122" s="33" t="s">
        <v>139</v>
      </c>
      <c r="C122" s="238"/>
      <c r="D122" s="238"/>
      <c r="E122" s="113"/>
      <c r="F122" s="113"/>
      <c r="G122" s="113"/>
      <c r="H122" s="145">
        <v>233</v>
      </c>
    </row>
    <row r="123" spans="1:8" x14ac:dyDescent="0.25">
      <c r="A123" s="184"/>
      <c r="B123" s="33" t="s">
        <v>140</v>
      </c>
      <c r="C123" s="238"/>
      <c r="D123" s="238"/>
      <c r="E123" s="113"/>
      <c r="F123" s="113"/>
      <c r="G123" s="113"/>
      <c r="H123" s="145">
        <v>36</v>
      </c>
    </row>
    <row r="124" spans="1:8" x14ac:dyDescent="0.25">
      <c r="A124" s="184"/>
      <c r="B124" s="33" t="s">
        <v>141</v>
      </c>
      <c r="C124" s="238"/>
      <c r="D124" s="238"/>
      <c r="E124" s="113"/>
      <c r="F124" s="113"/>
      <c r="G124" s="113"/>
      <c r="H124" s="145">
        <v>13</v>
      </c>
    </row>
    <row r="125" spans="1:8" x14ac:dyDescent="0.25">
      <c r="A125" s="184"/>
      <c r="B125" s="100" t="s">
        <v>142</v>
      </c>
      <c r="C125" s="238"/>
      <c r="D125" s="238"/>
      <c r="E125" s="113"/>
      <c r="F125" s="113"/>
      <c r="G125" s="113"/>
      <c r="H125" s="145">
        <v>13</v>
      </c>
    </row>
    <row r="126" spans="1:8" x14ac:dyDescent="0.25">
      <c r="A126" s="184"/>
      <c r="B126" s="246" t="s">
        <v>154</v>
      </c>
      <c r="C126" s="246"/>
      <c r="D126" s="238"/>
      <c r="E126" s="113"/>
      <c r="F126" s="113"/>
      <c r="G126" s="113"/>
      <c r="H126" s="145"/>
    </row>
    <row r="127" spans="1:8" x14ac:dyDescent="0.25">
      <c r="A127" s="184"/>
      <c r="B127" s="33" t="s">
        <v>137</v>
      </c>
      <c r="C127" s="237" t="s">
        <v>138</v>
      </c>
      <c r="D127" s="238"/>
      <c r="E127" s="113"/>
      <c r="F127" s="113"/>
      <c r="G127" s="113"/>
      <c r="H127" s="145">
        <v>665</v>
      </c>
    </row>
    <row r="128" spans="1:8" x14ac:dyDescent="0.25">
      <c r="A128" s="184"/>
      <c r="B128" s="33" t="s">
        <v>139</v>
      </c>
      <c r="C128" s="238"/>
      <c r="D128" s="238"/>
      <c r="E128" s="113"/>
      <c r="F128" s="113"/>
      <c r="G128" s="113"/>
      <c r="H128" s="145">
        <v>140</v>
      </c>
    </row>
    <row r="129" spans="1:8" x14ac:dyDescent="0.25">
      <c r="A129" s="184"/>
      <c r="B129" s="33" t="s">
        <v>140</v>
      </c>
      <c r="C129" s="238"/>
      <c r="D129" s="238"/>
      <c r="E129" s="113"/>
      <c r="F129" s="113"/>
      <c r="G129" s="113"/>
      <c r="H129" s="145">
        <v>20</v>
      </c>
    </row>
    <row r="130" spans="1:8" x14ac:dyDescent="0.25">
      <c r="A130" s="184"/>
      <c r="B130" s="33" t="s">
        <v>141</v>
      </c>
      <c r="C130" s="238"/>
      <c r="D130" s="238"/>
      <c r="E130" s="113"/>
      <c r="F130" s="113"/>
      <c r="G130" s="113"/>
      <c r="H130" s="145">
        <v>8</v>
      </c>
    </row>
    <row r="131" spans="1:8" x14ac:dyDescent="0.25">
      <c r="A131" s="184"/>
      <c r="B131" s="100" t="s">
        <v>142</v>
      </c>
      <c r="C131" s="238"/>
      <c r="D131" s="238"/>
      <c r="E131" s="113"/>
      <c r="F131" s="113"/>
      <c r="G131" s="113"/>
      <c r="H131" s="145">
        <v>8</v>
      </c>
    </row>
    <row r="132" spans="1:8" x14ac:dyDescent="0.25">
      <c r="A132" s="184"/>
      <c r="B132" s="246" t="s">
        <v>155</v>
      </c>
      <c r="C132" s="246"/>
      <c r="D132" s="238"/>
      <c r="E132" s="113"/>
      <c r="F132" s="113"/>
      <c r="G132" s="113"/>
      <c r="H132" s="145"/>
    </row>
    <row r="133" spans="1:8" x14ac:dyDescent="0.25">
      <c r="A133" s="184"/>
      <c r="B133" s="33" t="s">
        <v>137</v>
      </c>
      <c r="C133" s="237" t="s">
        <v>138</v>
      </c>
      <c r="D133" s="238"/>
      <c r="E133" s="113"/>
      <c r="F133" s="113"/>
      <c r="G133" s="113"/>
      <c r="H133" s="145">
        <v>259</v>
      </c>
    </row>
    <row r="134" spans="1:8" x14ac:dyDescent="0.25">
      <c r="A134" s="184"/>
      <c r="B134" s="33" t="s">
        <v>139</v>
      </c>
      <c r="C134" s="238"/>
      <c r="D134" s="238"/>
      <c r="E134" s="113"/>
      <c r="F134" s="113"/>
      <c r="G134" s="113"/>
      <c r="H134" s="145">
        <v>64</v>
      </c>
    </row>
    <row r="135" spans="1:8" x14ac:dyDescent="0.25">
      <c r="A135" s="184"/>
      <c r="B135" s="33" t="s">
        <v>140</v>
      </c>
      <c r="C135" s="238"/>
      <c r="D135" s="238"/>
      <c r="E135" s="113"/>
      <c r="F135" s="113"/>
      <c r="G135" s="113"/>
      <c r="H135" s="145">
        <v>12</v>
      </c>
    </row>
    <row r="136" spans="1:8" x14ac:dyDescent="0.25">
      <c r="A136" s="184"/>
      <c r="B136" s="33" t="s">
        <v>141</v>
      </c>
      <c r="C136" s="238"/>
      <c r="D136" s="238"/>
      <c r="E136" s="113"/>
      <c r="F136" s="113"/>
      <c r="G136" s="113"/>
      <c r="H136" s="145">
        <v>4</v>
      </c>
    </row>
    <row r="137" spans="1:8" x14ac:dyDescent="0.25">
      <c r="A137" s="184"/>
      <c r="B137" s="100" t="s">
        <v>142</v>
      </c>
      <c r="C137" s="238"/>
      <c r="D137" s="238"/>
      <c r="E137" s="113"/>
      <c r="F137" s="113"/>
      <c r="G137" s="113"/>
      <c r="H137" s="145">
        <v>4</v>
      </c>
    </row>
    <row r="138" spans="1:8" ht="34.5" customHeight="1" x14ac:dyDescent="0.25">
      <c r="A138" s="184"/>
      <c r="B138" s="246" t="s">
        <v>377</v>
      </c>
      <c r="C138" s="246"/>
      <c r="D138" s="238"/>
      <c r="E138" s="113"/>
      <c r="F138" s="113"/>
      <c r="G138" s="113"/>
      <c r="H138" s="145"/>
    </row>
    <row r="139" spans="1:8" x14ac:dyDescent="0.25">
      <c r="A139" s="184"/>
      <c r="B139" s="33" t="s">
        <v>137</v>
      </c>
      <c r="C139" s="237" t="s">
        <v>138</v>
      </c>
      <c r="D139" s="238"/>
      <c r="E139" s="113"/>
      <c r="F139" s="113"/>
      <c r="G139" s="113"/>
      <c r="H139" s="145">
        <v>30</v>
      </c>
    </row>
    <row r="140" spans="1:8" x14ac:dyDescent="0.25">
      <c r="A140" s="184"/>
      <c r="B140" s="33" t="s">
        <v>139</v>
      </c>
      <c r="C140" s="238"/>
      <c r="D140" s="238"/>
      <c r="E140" s="113"/>
      <c r="F140" s="113"/>
      <c r="G140" s="113"/>
      <c r="H140" s="145">
        <v>30</v>
      </c>
    </row>
    <row r="141" spans="1:8" x14ac:dyDescent="0.25">
      <c r="A141" s="184"/>
      <c r="B141" s="33" t="s">
        <v>140</v>
      </c>
      <c r="C141" s="238"/>
      <c r="D141" s="238"/>
      <c r="E141" s="113"/>
      <c r="F141" s="113"/>
      <c r="G141" s="113"/>
      <c r="H141" s="145">
        <v>7</v>
      </c>
    </row>
    <row r="142" spans="1:8" x14ac:dyDescent="0.25">
      <c r="A142" s="184"/>
      <c r="B142" s="33" t="s">
        <v>141</v>
      </c>
      <c r="C142" s="238"/>
      <c r="D142" s="238"/>
      <c r="E142" s="113"/>
      <c r="F142" s="113"/>
      <c r="G142" s="113"/>
      <c r="H142" s="145">
        <v>3</v>
      </c>
    </row>
    <row r="143" spans="1:8" x14ac:dyDescent="0.25">
      <c r="A143" s="184"/>
      <c r="B143" s="100" t="s">
        <v>142</v>
      </c>
      <c r="C143" s="238"/>
      <c r="D143" s="238"/>
      <c r="E143" s="113"/>
      <c r="F143" s="113"/>
      <c r="G143" s="113"/>
      <c r="H143" s="145">
        <v>3</v>
      </c>
    </row>
    <row r="144" spans="1:8" ht="30" customHeight="1" x14ac:dyDescent="0.25">
      <c r="A144" s="184"/>
      <c r="B144" s="246" t="s">
        <v>156</v>
      </c>
      <c r="C144" s="246"/>
      <c r="D144" s="238"/>
      <c r="E144" s="113"/>
      <c r="F144" s="113"/>
      <c r="G144" s="113"/>
      <c r="H144" s="145"/>
    </row>
    <row r="145" spans="1:8" x14ac:dyDescent="0.25">
      <c r="A145" s="184"/>
      <c r="B145" s="33" t="s">
        <v>137</v>
      </c>
      <c r="C145" s="237" t="s">
        <v>138</v>
      </c>
      <c r="D145" s="238"/>
      <c r="E145" s="113"/>
      <c r="F145" s="113"/>
      <c r="G145" s="113"/>
      <c r="H145" s="145">
        <v>135</v>
      </c>
    </row>
    <row r="146" spans="1:8" x14ac:dyDescent="0.25">
      <c r="A146" s="184"/>
      <c r="B146" s="33" t="s">
        <v>139</v>
      </c>
      <c r="C146" s="238"/>
      <c r="D146" s="238"/>
      <c r="E146" s="113"/>
      <c r="F146" s="113"/>
      <c r="G146" s="113"/>
      <c r="H146" s="145">
        <v>29</v>
      </c>
    </row>
    <row r="147" spans="1:8" x14ac:dyDescent="0.25">
      <c r="A147" s="184"/>
      <c r="B147" s="33" t="s">
        <v>140</v>
      </c>
      <c r="C147" s="238"/>
      <c r="D147" s="238"/>
      <c r="E147" s="113"/>
      <c r="F147" s="113"/>
      <c r="G147" s="113"/>
      <c r="H147" s="145">
        <v>4</v>
      </c>
    </row>
    <row r="148" spans="1:8" x14ac:dyDescent="0.25">
      <c r="A148" s="184"/>
      <c r="B148" s="33" t="s">
        <v>141</v>
      </c>
      <c r="C148" s="238"/>
      <c r="D148" s="238"/>
      <c r="E148" s="113"/>
      <c r="F148" s="113"/>
      <c r="G148" s="113"/>
      <c r="H148" s="145">
        <v>1</v>
      </c>
    </row>
    <row r="149" spans="1:8" x14ac:dyDescent="0.25">
      <c r="A149" s="184"/>
      <c r="B149" s="100" t="s">
        <v>142</v>
      </c>
      <c r="C149" s="238"/>
      <c r="D149" s="253"/>
      <c r="E149" s="113"/>
      <c r="F149" s="113"/>
      <c r="G149" s="113"/>
      <c r="H149" s="145">
        <v>1</v>
      </c>
    </row>
    <row r="150" spans="1:8" ht="33" customHeight="1" x14ac:dyDescent="0.25">
      <c r="A150" s="184"/>
      <c r="B150" s="264" t="s">
        <v>108</v>
      </c>
      <c r="C150" s="264"/>
      <c r="D150" s="258" t="s">
        <v>48</v>
      </c>
      <c r="E150" s="258"/>
      <c r="F150" s="258"/>
      <c r="G150" s="258"/>
      <c r="H150" s="145"/>
    </row>
    <row r="151" spans="1:8" x14ac:dyDescent="0.25">
      <c r="A151" s="184"/>
      <c r="B151" s="98" t="s">
        <v>157</v>
      </c>
      <c r="C151" s="259" t="s">
        <v>378</v>
      </c>
      <c r="D151" s="258"/>
      <c r="E151" s="113"/>
      <c r="F151" s="113"/>
      <c r="G151" s="113"/>
      <c r="H151" s="145"/>
    </row>
    <row r="152" spans="1:8" x14ac:dyDescent="0.25">
      <c r="A152" s="184"/>
      <c r="B152" s="33" t="s">
        <v>365</v>
      </c>
      <c r="C152" s="260"/>
      <c r="D152" s="258"/>
      <c r="E152" s="113"/>
      <c r="F152" s="113"/>
      <c r="G152" s="113"/>
      <c r="H152" s="143">
        <v>228503</v>
      </c>
    </row>
    <row r="153" spans="1:8" x14ac:dyDescent="0.25">
      <c r="A153" s="184"/>
      <c r="B153" s="33" t="s">
        <v>367</v>
      </c>
      <c r="C153" s="260"/>
      <c r="D153" s="258"/>
      <c r="E153" s="113"/>
      <c r="F153" s="113"/>
      <c r="G153" s="113"/>
      <c r="H153" s="143">
        <v>114251.5</v>
      </c>
    </row>
    <row r="154" spans="1:8" x14ac:dyDescent="0.25">
      <c r="A154" s="184"/>
      <c r="B154" s="33" t="s">
        <v>368</v>
      </c>
      <c r="C154" s="260"/>
      <c r="D154" s="258"/>
      <c r="E154" s="113"/>
      <c r="F154" s="113"/>
      <c r="G154" s="113"/>
      <c r="H154" s="143">
        <v>246945</v>
      </c>
    </row>
    <row r="155" spans="1:8" x14ac:dyDescent="0.25">
      <c r="A155" s="184"/>
      <c r="B155" s="33" t="s">
        <v>369</v>
      </c>
      <c r="C155" s="260"/>
      <c r="D155" s="258"/>
      <c r="E155" s="113"/>
      <c r="F155" s="113"/>
      <c r="G155" s="113"/>
      <c r="H155" s="143">
        <v>123472.5</v>
      </c>
    </row>
    <row r="156" spans="1:8" x14ac:dyDescent="0.25">
      <c r="A156" s="184"/>
      <c r="B156" s="33" t="s">
        <v>140</v>
      </c>
      <c r="C156" s="260"/>
      <c r="D156" s="258"/>
      <c r="E156" s="113"/>
      <c r="F156" s="113"/>
      <c r="G156" s="113"/>
      <c r="H156" s="143">
        <v>264155</v>
      </c>
    </row>
    <row r="157" spans="1:8" x14ac:dyDescent="0.25">
      <c r="A157" s="184"/>
      <c r="B157" s="33" t="s">
        <v>141</v>
      </c>
      <c r="C157" s="260"/>
      <c r="D157" s="258"/>
      <c r="E157" s="113"/>
      <c r="F157" s="113"/>
      <c r="G157" s="113"/>
      <c r="H157" s="143">
        <v>271660</v>
      </c>
    </row>
    <row r="158" spans="1:8" x14ac:dyDescent="0.25">
      <c r="A158" s="184"/>
      <c r="B158" s="33" t="s">
        <v>142</v>
      </c>
      <c r="C158" s="260"/>
      <c r="D158" s="258"/>
      <c r="E158" s="113"/>
      <c r="F158" s="113"/>
      <c r="G158" s="113"/>
      <c r="H158" s="143">
        <v>271660</v>
      </c>
    </row>
    <row r="159" spans="1:8" x14ac:dyDescent="0.25">
      <c r="A159" s="184"/>
      <c r="B159" s="98" t="s">
        <v>158</v>
      </c>
      <c r="C159" s="260"/>
      <c r="D159" s="258"/>
      <c r="E159" s="113"/>
      <c r="F159" s="113"/>
      <c r="G159" s="113"/>
      <c r="H159" s="143"/>
    </row>
    <row r="160" spans="1:8" x14ac:dyDescent="0.25">
      <c r="A160" s="184"/>
      <c r="B160" s="33" t="s">
        <v>365</v>
      </c>
      <c r="C160" s="260"/>
      <c r="D160" s="258"/>
      <c r="E160" s="113"/>
      <c r="F160" s="113"/>
      <c r="G160" s="113"/>
      <c r="H160" s="143">
        <v>319624</v>
      </c>
    </row>
    <row r="161" spans="1:8" x14ac:dyDescent="0.25">
      <c r="A161" s="184"/>
      <c r="B161" s="33" t="s">
        <v>367</v>
      </c>
      <c r="C161" s="260"/>
      <c r="D161" s="258"/>
      <c r="E161" s="113"/>
      <c r="F161" s="113"/>
      <c r="G161" s="113"/>
      <c r="H161" s="143">
        <v>159812</v>
      </c>
    </row>
    <row r="162" spans="1:8" x14ac:dyDescent="0.25">
      <c r="A162" s="184"/>
      <c r="B162" s="33" t="s">
        <v>368</v>
      </c>
      <c r="C162" s="260"/>
      <c r="D162" s="258"/>
      <c r="E162" s="113"/>
      <c r="F162" s="113"/>
      <c r="G162" s="113"/>
      <c r="H162" s="143">
        <v>384413</v>
      </c>
    </row>
    <row r="163" spans="1:8" x14ac:dyDescent="0.25">
      <c r="A163" s="184"/>
      <c r="B163" s="33" t="s">
        <v>369</v>
      </c>
      <c r="C163" s="260"/>
      <c r="D163" s="258"/>
      <c r="E163" s="113"/>
      <c r="F163" s="113"/>
      <c r="G163" s="113"/>
      <c r="H163" s="143">
        <v>192206.5</v>
      </c>
    </row>
    <row r="164" spans="1:8" x14ac:dyDescent="0.25">
      <c r="A164" s="184"/>
      <c r="B164" s="33" t="s">
        <v>140</v>
      </c>
      <c r="C164" s="260"/>
      <c r="D164" s="258"/>
      <c r="E164" s="113"/>
      <c r="F164" s="113"/>
      <c r="G164" s="113"/>
      <c r="H164" s="143">
        <v>369817</v>
      </c>
    </row>
    <row r="165" spans="1:8" x14ac:dyDescent="0.25">
      <c r="A165" s="184"/>
      <c r="B165" s="33" t="s">
        <v>141</v>
      </c>
      <c r="C165" s="260"/>
      <c r="D165" s="258"/>
      <c r="E165" s="113"/>
      <c r="F165" s="113"/>
      <c r="G165" s="113"/>
      <c r="H165" s="143">
        <v>380324</v>
      </c>
    </row>
    <row r="166" spans="1:8" x14ac:dyDescent="0.25">
      <c r="A166" s="184"/>
      <c r="B166" s="33" t="s">
        <v>142</v>
      </c>
      <c r="C166" s="261"/>
      <c r="D166" s="258"/>
      <c r="E166" s="113"/>
      <c r="F166" s="113"/>
      <c r="G166" s="113"/>
      <c r="H166" s="143">
        <v>380324</v>
      </c>
    </row>
    <row r="167" spans="1:8" x14ac:dyDescent="0.25">
      <c r="A167" s="184"/>
      <c r="B167" s="98" t="s">
        <v>157</v>
      </c>
      <c r="C167" s="259" t="s">
        <v>159</v>
      </c>
      <c r="D167" s="258"/>
      <c r="E167" s="113"/>
      <c r="F167" s="113"/>
      <c r="G167" s="113"/>
      <c r="H167" s="145"/>
    </row>
    <row r="168" spans="1:8" x14ac:dyDescent="0.25">
      <c r="A168" s="184"/>
      <c r="B168" s="33" t="s">
        <v>365</v>
      </c>
      <c r="C168" s="260"/>
      <c r="D168" s="258"/>
      <c r="E168" s="113"/>
      <c r="F168" s="113"/>
      <c r="G168" s="113"/>
      <c r="H168" s="143">
        <v>265858</v>
      </c>
    </row>
    <row r="169" spans="1:8" x14ac:dyDescent="0.25">
      <c r="A169" s="184"/>
      <c r="B169" s="33" t="s">
        <v>367</v>
      </c>
      <c r="C169" s="260"/>
      <c r="D169" s="258"/>
      <c r="E169" s="113"/>
      <c r="F169" s="113"/>
      <c r="G169" s="113"/>
      <c r="H169" s="143">
        <v>132929</v>
      </c>
    </row>
    <row r="170" spans="1:8" x14ac:dyDescent="0.25">
      <c r="A170" s="184"/>
      <c r="B170" s="33" t="s">
        <v>368</v>
      </c>
      <c r="C170" s="260"/>
      <c r="D170" s="258"/>
      <c r="E170" s="113"/>
      <c r="F170" s="113"/>
      <c r="G170" s="113"/>
      <c r="H170" s="143">
        <v>310032</v>
      </c>
    </row>
    <row r="171" spans="1:8" x14ac:dyDescent="0.25">
      <c r="A171" s="184"/>
      <c r="B171" s="33" t="s">
        <v>369</v>
      </c>
      <c r="C171" s="260"/>
      <c r="D171" s="258"/>
      <c r="E171" s="113"/>
      <c r="F171" s="113"/>
      <c r="G171" s="113"/>
      <c r="H171" s="143">
        <v>155016</v>
      </c>
    </row>
    <row r="172" spans="1:8" x14ac:dyDescent="0.25">
      <c r="A172" s="184"/>
      <c r="B172" s="33" t="s">
        <v>140</v>
      </c>
      <c r="C172" s="260"/>
      <c r="D172" s="258"/>
      <c r="E172" s="113"/>
      <c r="F172" s="113"/>
      <c r="G172" s="113"/>
      <c r="H172" s="143">
        <v>322135</v>
      </c>
    </row>
    <row r="173" spans="1:8" x14ac:dyDescent="0.25">
      <c r="A173" s="184"/>
      <c r="B173" s="33" t="s">
        <v>141</v>
      </c>
      <c r="C173" s="260"/>
      <c r="D173" s="258"/>
      <c r="E173" s="113"/>
      <c r="F173" s="113"/>
      <c r="G173" s="113"/>
      <c r="H173" s="143">
        <v>338241</v>
      </c>
    </row>
    <row r="174" spans="1:8" x14ac:dyDescent="0.25">
      <c r="A174" s="184"/>
      <c r="B174" s="33" t="s">
        <v>142</v>
      </c>
      <c r="C174" s="260"/>
      <c r="D174" s="258"/>
      <c r="E174" s="113"/>
      <c r="F174" s="113"/>
      <c r="G174" s="113"/>
      <c r="H174" s="143">
        <v>340889</v>
      </c>
    </row>
    <row r="175" spans="1:8" x14ac:dyDescent="0.25">
      <c r="A175" s="184"/>
      <c r="B175" s="98" t="s">
        <v>158</v>
      </c>
      <c r="C175" s="260"/>
      <c r="D175" s="258"/>
      <c r="E175" s="113"/>
      <c r="F175" s="113"/>
      <c r="G175" s="113"/>
      <c r="H175" s="143"/>
    </row>
    <row r="176" spans="1:8" x14ac:dyDescent="0.25">
      <c r="A176" s="184"/>
      <c r="B176" s="33" t="s">
        <v>365</v>
      </c>
      <c r="C176" s="260"/>
      <c r="D176" s="258"/>
      <c r="E176" s="113"/>
      <c r="F176" s="113"/>
      <c r="G176" s="113"/>
      <c r="H176" s="143">
        <v>372201</v>
      </c>
    </row>
    <row r="177" spans="1:8" x14ac:dyDescent="0.25">
      <c r="A177" s="184"/>
      <c r="B177" s="33" t="s">
        <v>367</v>
      </c>
      <c r="C177" s="260"/>
      <c r="D177" s="258"/>
      <c r="E177" s="113"/>
      <c r="F177" s="113"/>
      <c r="G177" s="113"/>
      <c r="H177" s="143">
        <v>186100.5</v>
      </c>
    </row>
    <row r="178" spans="1:8" x14ac:dyDescent="0.25">
      <c r="A178" s="184"/>
      <c r="B178" s="33" t="s">
        <v>368</v>
      </c>
      <c r="C178" s="260"/>
      <c r="D178" s="258"/>
      <c r="E178" s="113"/>
      <c r="F178" s="113"/>
      <c r="G178" s="113"/>
      <c r="H178" s="143">
        <v>434045</v>
      </c>
    </row>
    <row r="179" spans="1:8" x14ac:dyDescent="0.25">
      <c r="A179" s="184"/>
      <c r="B179" s="33" t="s">
        <v>369</v>
      </c>
      <c r="C179" s="260"/>
      <c r="D179" s="258"/>
      <c r="E179" s="113"/>
      <c r="F179" s="113"/>
      <c r="G179" s="113"/>
      <c r="H179" s="143">
        <v>217022.5</v>
      </c>
    </row>
    <row r="180" spans="1:8" x14ac:dyDescent="0.25">
      <c r="A180" s="184"/>
      <c r="B180" s="33" t="s">
        <v>140</v>
      </c>
      <c r="C180" s="260"/>
      <c r="D180" s="258"/>
      <c r="E180" s="113"/>
      <c r="F180" s="113"/>
      <c r="G180" s="113"/>
      <c r="H180" s="143">
        <v>450989</v>
      </c>
    </row>
    <row r="181" spans="1:8" x14ac:dyDescent="0.25">
      <c r="A181" s="184"/>
      <c r="B181" s="33" t="s">
        <v>141</v>
      </c>
      <c r="C181" s="260"/>
      <c r="D181" s="258"/>
      <c r="E181" s="113"/>
      <c r="F181" s="113"/>
      <c r="G181" s="113"/>
      <c r="H181" s="143">
        <v>473538</v>
      </c>
    </row>
    <row r="182" spans="1:8" x14ac:dyDescent="0.25">
      <c r="A182" s="184"/>
      <c r="B182" s="33" t="s">
        <v>142</v>
      </c>
      <c r="C182" s="261"/>
      <c r="D182" s="258"/>
      <c r="E182" s="113"/>
      <c r="F182" s="113"/>
      <c r="G182" s="113"/>
      <c r="H182" s="143">
        <v>477245</v>
      </c>
    </row>
    <row r="183" spans="1:8" ht="31.5" customHeight="1" x14ac:dyDescent="0.25">
      <c r="A183" s="184"/>
      <c r="B183" s="262" t="s">
        <v>109</v>
      </c>
      <c r="C183" s="263"/>
      <c r="D183" s="258" t="s">
        <v>48</v>
      </c>
      <c r="E183" s="258"/>
      <c r="F183" s="258"/>
      <c r="G183" s="258"/>
      <c r="H183" s="145"/>
    </row>
    <row r="184" spans="1:8" x14ac:dyDescent="0.25">
      <c r="A184" s="184"/>
      <c r="B184" s="98" t="s">
        <v>157</v>
      </c>
      <c r="C184" s="259" t="s">
        <v>378</v>
      </c>
      <c r="D184" s="258"/>
      <c r="E184" s="113"/>
      <c r="F184" s="113"/>
      <c r="G184" s="113"/>
      <c r="H184" s="145"/>
    </row>
    <row r="185" spans="1:8" x14ac:dyDescent="0.25">
      <c r="A185" s="184"/>
      <c r="B185" s="33" t="s">
        <v>365</v>
      </c>
      <c r="C185" s="260"/>
      <c r="D185" s="258"/>
      <c r="E185" s="113"/>
      <c r="F185" s="113"/>
      <c r="G185" s="113"/>
      <c r="H185" s="143">
        <v>227099</v>
      </c>
    </row>
    <row r="186" spans="1:8" x14ac:dyDescent="0.25">
      <c r="A186" s="184"/>
      <c r="B186" s="33" t="s">
        <v>367</v>
      </c>
      <c r="C186" s="260"/>
      <c r="D186" s="258"/>
      <c r="E186" s="113"/>
      <c r="F186" s="113"/>
      <c r="G186" s="113"/>
      <c r="H186" s="143">
        <v>113549.5</v>
      </c>
    </row>
    <row r="187" spans="1:8" x14ac:dyDescent="0.25">
      <c r="A187" s="184"/>
      <c r="B187" s="33" t="s">
        <v>368</v>
      </c>
      <c r="C187" s="260"/>
      <c r="D187" s="258"/>
      <c r="E187" s="113"/>
      <c r="F187" s="113"/>
      <c r="G187" s="113"/>
      <c r="H187" s="143">
        <v>315764</v>
      </c>
    </row>
    <row r="188" spans="1:8" x14ac:dyDescent="0.25">
      <c r="A188" s="184"/>
      <c r="B188" s="33" t="s">
        <v>369</v>
      </c>
      <c r="C188" s="260"/>
      <c r="D188" s="258"/>
      <c r="E188" s="113"/>
      <c r="F188" s="113"/>
      <c r="G188" s="113"/>
      <c r="H188" s="143">
        <v>157882</v>
      </c>
    </row>
    <row r="189" spans="1:8" x14ac:dyDescent="0.25">
      <c r="A189" s="184"/>
      <c r="B189" s="33" t="s">
        <v>140</v>
      </c>
      <c r="C189" s="260"/>
      <c r="D189" s="258"/>
      <c r="E189" s="113"/>
      <c r="F189" s="113"/>
      <c r="G189" s="113"/>
      <c r="H189" s="143">
        <v>337764</v>
      </c>
    </row>
    <row r="190" spans="1:8" x14ac:dyDescent="0.25">
      <c r="A190" s="184"/>
      <c r="B190" s="33" t="s">
        <v>141</v>
      </c>
      <c r="C190" s="260"/>
      <c r="D190" s="258"/>
      <c r="E190" s="113"/>
      <c r="F190" s="113"/>
      <c r="G190" s="113"/>
      <c r="H190" s="143">
        <v>356704</v>
      </c>
    </row>
    <row r="191" spans="1:8" x14ac:dyDescent="0.25">
      <c r="A191" s="184"/>
      <c r="B191" s="33" t="s">
        <v>142</v>
      </c>
      <c r="C191" s="260"/>
      <c r="D191" s="258"/>
      <c r="E191" s="113"/>
      <c r="F191" s="113"/>
      <c r="G191" s="113"/>
      <c r="H191" s="143">
        <v>369331</v>
      </c>
    </row>
    <row r="192" spans="1:8" x14ac:dyDescent="0.25">
      <c r="A192" s="184"/>
      <c r="B192" s="98" t="s">
        <v>379</v>
      </c>
      <c r="C192" s="260"/>
      <c r="D192" s="258"/>
      <c r="E192" s="113"/>
      <c r="F192" s="113"/>
      <c r="G192" s="113"/>
      <c r="H192" s="143"/>
    </row>
    <row r="193" spans="1:8" x14ac:dyDescent="0.25">
      <c r="A193" s="184"/>
      <c r="B193" s="33" t="s">
        <v>365</v>
      </c>
      <c r="C193" s="260"/>
      <c r="D193" s="258"/>
      <c r="E193" s="113"/>
      <c r="F193" s="113"/>
      <c r="G193" s="113"/>
      <c r="H193" s="143">
        <v>317939</v>
      </c>
    </row>
    <row r="194" spans="1:8" x14ac:dyDescent="0.25">
      <c r="A194" s="184"/>
      <c r="B194" s="33" t="s">
        <v>367</v>
      </c>
      <c r="C194" s="260"/>
      <c r="D194" s="258"/>
      <c r="E194" s="113"/>
      <c r="F194" s="113"/>
      <c r="G194" s="113"/>
      <c r="H194" s="143">
        <v>158969.5</v>
      </c>
    </row>
    <row r="195" spans="1:8" x14ac:dyDescent="0.25">
      <c r="A195" s="184"/>
      <c r="B195" s="33" t="s">
        <v>368</v>
      </c>
      <c r="C195" s="260"/>
      <c r="D195" s="258"/>
      <c r="E195" s="113"/>
      <c r="F195" s="113"/>
      <c r="G195" s="113"/>
      <c r="H195" s="143">
        <v>442070</v>
      </c>
    </row>
    <row r="196" spans="1:8" x14ac:dyDescent="0.25">
      <c r="A196" s="184"/>
      <c r="B196" s="33" t="s">
        <v>369</v>
      </c>
      <c r="C196" s="260"/>
      <c r="D196" s="258"/>
      <c r="E196" s="113"/>
      <c r="F196" s="113"/>
      <c r="G196" s="113"/>
      <c r="H196" s="143">
        <v>221035</v>
      </c>
    </row>
    <row r="197" spans="1:8" x14ac:dyDescent="0.25">
      <c r="A197" s="184"/>
      <c r="B197" s="33" t="s">
        <v>140</v>
      </c>
      <c r="C197" s="260"/>
      <c r="D197" s="258"/>
      <c r="E197" s="113"/>
      <c r="F197" s="113"/>
      <c r="G197" s="113"/>
      <c r="H197" s="143">
        <v>472870</v>
      </c>
    </row>
    <row r="198" spans="1:8" x14ac:dyDescent="0.25">
      <c r="A198" s="184"/>
      <c r="B198" s="33" t="s">
        <v>141</v>
      </c>
      <c r="C198" s="260"/>
      <c r="D198" s="258"/>
      <c r="E198" s="113"/>
      <c r="F198" s="113"/>
      <c r="G198" s="113"/>
      <c r="H198" s="143">
        <v>499386</v>
      </c>
    </row>
    <row r="199" spans="1:8" x14ac:dyDescent="0.25">
      <c r="A199" s="184"/>
      <c r="B199" s="33" t="s">
        <v>142</v>
      </c>
      <c r="C199" s="261"/>
      <c r="D199" s="258"/>
      <c r="E199" s="113"/>
      <c r="F199" s="113"/>
      <c r="G199" s="113"/>
      <c r="H199" s="143">
        <v>517063</v>
      </c>
    </row>
    <row r="200" spans="1:8" x14ac:dyDescent="0.25">
      <c r="A200" s="184"/>
      <c r="B200" s="98" t="s">
        <v>157</v>
      </c>
      <c r="C200" s="259" t="s">
        <v>159</v>
      </c>
      <c r="D200" s="258"/>
      <c r="E200" s="113"/>
      <c r="F200" s="113"/>
      <c r="G200" s="113"/>
      <c r="H200" s="145"/>
    </row>
    <row r="201" spans="1:8" x14ac:dyDescent="0.25">
      <c r="A201" s="184"/>
      <c r="B201" s="33" t="s">
        <v>365</v>
      </c>
      <c r="C201" s="260"/>
      <c r="D201" s="258"/>
      <c r="E201" s="113"/>
      <c r="F201" s="113"/>
      <c r="G201" s="113"/>
      <c r="H201" s="143">
        <v>460851</v>
      </c>
    </row>
    <row r="202" spans="1:8" x14ac:dyDescent="0.25">
      <c r="A202" s="184"/>
      <c r="B202" s="33" t="s">
        <v>367</v>
      </c>
      <c r="C202" s="260"/>
      <c r="D202" s="258"/>
      <c r="E202" s="113"/>
      <c r="F202" s="113"/>
      <c r="G202" s="113"/>
      <c r="H202" s="143">
        <v>230425.5</v>
      </c>
    </row>
    <row r="203" spans="1:8" x14ac:dyDescent="0.25">
      <c r="A203" s="184"/>
      <c r="B203" s="33" t="s">
        <v>368</v>
      </c>
      <c r="C203" s="260"/>
      <c r="D203" s="258"/>
      <c r="E203" s="113"/>
      <c r="F203" s="113"/>
      <c r="G203" s="113"/>
      <c r="H203" s="143">
        <v>461549</v>
      </c>
    </row>
    <row r="204" spans="1:8" x14ac:dyDescent="0.25">
      <c r="A204" s="184"/>
      <c r="B204" s="33" t="s">
        <v>369</v>
      </c>
      <c r="C204" s="260"/>
      <c r="D204" s="258"/>
      <c r="E204" s="113"/>
      <c r="F204" s="113"/>
      <c r="G204" s="113"/>
      <c r="H204" s="143">
        <v>230774.5</v>
      </c>
    </row>
    <row r="205" spans="1:8" x14ac:dyDescent="0.25">
      <c r="A205" s="184"/>
      <c r="B205" s="33" t="s">
        <v>140</v>
      </c>
      <c r="C205" s="260"/>
      <c r="D205" s="258"/>
      <c r="E205" s="113"/>
      <c r="F205" s="113"/>
      <c r="G205" s="113"/>
      <c r="H205" s="143">
        <v>562881</v>
      </c>
    </row>
    <row r="206" spans="1:8" x14ac:dyDescent="0.25">
      <c r="A206" s="184"/>
      <c r="B206" s="33" t="s">
        <v>141</v>
      </c>
      <c r="C206" s="260"/>
      <c r="D206" s="258"/>
      <c r="E206" s="113"/>
      <c r="F206" s="113"/>
      <c r="G206" s="113"/>
      <c r="H206" s="143">
        <v>580338</v>
      </c>
    </row>
    <row r="207" spans="1:8" x14ac:dyDescent="0.25">
      <c r="A207" s="184"/>
      <c r="B207" s="33" t="s">
        <v>142</v>
      </c>
      <c r="C207" s="260"/>
      <c r="D207" s="258"/>
      <c r="E207" s="113"/>
      <c r="F207" s="113"/>
      <c r="G207" s="113"/>
      <c r="H207" s="143">
        <v>603551</v>
      </c>
    </row>
    <row r="208" spans="1:8" x14ac:dyDescent="0.25">
      <c r="A208" s="184"/>
      <c r="B208" s="98" t="s">
        <v>379</v>
      </c>
      <c r="C208" s="260"/>
      <c r="D208" s="258"/>
      <c r="E208" s="113"/>
      <c r="F208" s="113"/>
      <c r="G208" s="113"/>
      <c r="H208" s="143"/>
    </row>
    <row r="209" spans="1:8" x14ac:dyDescent="0.25">
      <c r="A209" s="184"/>
      <c r="B209" s="33" t="s">
        <v>365</v>
      </c>
      <c r="C209" s="260"/>
      <c r="D209" s="258"/>
      <c r="E209" s="113"/>
      <c r="F209" s="113"/>
      <c r="G209" s="113"/>
      <c r="H209" s="143">
        <v>645191</v>
      </c>
    </row>
    <row r="210" spans="1:8" x14ac:dyDescent="0.25">
      <c r="A210" s="184"/>
      <c r="B210" s="33" t="s">
        <v>367</v>
      </c>
      <c r="C210" s="260"/>
      <c r="D210" s="258"/>
      <c r="E210" s="113"/>
      <c r="F210" s="113"/>
      <c r="G210" s="113"/>
      <c r="H210" s="143">
        <v>322595.5</v>
      </c>
    </row>
    <row r="211" spans="1:8" x14ac:dyDescent="0.25">
      <c r="A211" s="184"/>
      <c r="B211" s="33" t="s">
        <v>368</v>
      </c>
      <c r="C211" s="260"/>
      <c r="D211" s="258"/>
      <c r="E211" s="113"/>
      <c r="F211" s="113"/>
      <c r="G211" s="113"/>
      <c r="H211" s="143">
        <v>646198</v>
      </c>
    </row>
    <row r="212" spans="1:8" x14ac:dyDescent="0.25">
      <c r="A212" s="184"/>
      <c r="B212" s="33" t="s">
        <v>369</v>
      </c>
      <c r="C212" s="260"/>
      <c r="D212" s="258"/>
      <c r="E212" s="113"/>
      <c r="F212" s="113"/>
      <c r="G212" s="113"/>
      <c r="H212" s="143">
        <v>323099</v>
      </c>
    </row>
    <row r="213" spans="1:8" x14ac:dyDescent="0.25">
      <c r="A213" s="184"/>
      <c r="B213" s="33" t="s">
        <v>140</v>
      </c>
      <c r="C213" s="260"/>
      <c r="D213" s="258"/>
      <c r="E213" s="113"/>
      <c r="F213" s="113"/>
      <c r="G213" s="113"/>
      <c r="H213" s="143">
        <v>788033</v>
      </c>
    </row>
    <row r="214" spans="1:8" x14ac:dyDescent="0.25">
      <c r="A214" s="184"/>
      <c r="B214" s="33" t="s">
        <v>141</v>
      </c>
      <c r="C214" s="260"/>
      <c r="D214" s="258"/>
      <c r="E214" s="113"/>
      <c r="F214" s="113"/>
      <c r="G214" s="113"/>
      <c r="H214" s="143">
        <v>812473</v>
      </c>
    </row>
    <row r="215" spans="1:8" x14ac:dyDescent="0.25">
      <c r="A215" s="184"/>
      <c r="B215" s="33" t="s">
        <v>142</v>
      </c>
      <c r="C215" s="261"/>
      <c r="D215" s="258"/>
      <c r="E215" s="113"/>
      <c r="F215" s="113"/>
      <c r="G215" s="113"/>
      <c r="H215" s="143">
        <v>844971</v>
      </c>
    </row>
    <row r="216" spans="1:8" x14ac:dyDescent="0.25">
      <c r="A216" s="184"/>
      <c r="B216" s="250" t="s">
        <v>380</v>
      </c>
      <c r="C216" s="267"/>
      <c r="D216" s="267"/>
      <c r="E216" s="267"/>
      <c r="F216" s="267"/>
      <c r="G216" s="267"/>
      <c r="H216" s="268"/>
    </row>
    <row r="217" spans="1:8" ht="44.25" customHeight="1" x14ac:dyDescent="0.25">
      <c r="A217" s="184"/>
      <c r="B217" s="269" t="s">
        <v>160</v>
      </c>
      <c r="C217" s="270"/>
      <c r="D217" s="237" t="s">
        <v>161</v>
      </c>
      <c r="E217" s="113"/>
      <c r="F217" s="113"/>
      <c r="G217" s="113"/>
      <c r="H217" s="143"/>
    </row>
    <row r="218" spans="1:8" x14ac:dyDescent="0.25">
      <c r="A218" s="184"/>
      <c r="B218" s="98" t="s">
        <v>157</v>
      </c>
      <c r="C218" s="259" t="s">
        <v>381</v>
      </c>
      <c r="D218" s="238"/>
      <c r="E218" s="113"/>
      <c r="F218" s="113"/>
      <c r="G218" s="113"/>
      <c r="H218" s="147"/>
    </row>
    <row r="219" spans="1:8" x14ac:dyDescent="0.25">
      <c r="A219" s="184"/>
      <c r="B219" s="33" t="s">
        <v>368</v>
      </c>
      <c r="C219" s="260"/>
      <c r="D219" s="238"/>
      <c r="E219" s="113"/>
      <c r="F219" s="113"/>
      <c r="G219" s="113"/>
      <c r="H219" s="143">
        <v>279605</v>
      </c>
    </row>
    <row r="220" spans="1:8" x14ac:dyDescent="0.25">
      <c r="A220" s="184"/>
      <c r="B220" s="33" t="s">
        <v>369</v>
      </c>
      <c r="C220" s="260"/>
      <c r="D220" s="238"/>
      <c r="E220" s="113"/>
      <c r="F220" s="113"/>
      <c r="G220" s="113"/>
      <c r="H220" s="143">
        <v>139802.5</v>
      </c>
    </row>
    <row r="221" spans="1:8" x14ac:dyDescent="0.25">
      <c r="A221" s="184"/>
      <c r="B221" s="33" t="s">
        <v>140</v>
      </c>
      <c r="C221" s="260"/>
      <c r="D221" s="238"/>
      <c r="E221" s="113"/>
      <c r="F221" s="113"/>
      <c r="G221" s="113"/>
      <c r="H221" s="143">
        <v>280631</v>
      </c>
    </row>
    <row r="222" spans="1:8" x14ac:dyDescent="0.25">
      <c r="A222" s="184"/>
      <c r="B222" s="33" t="s">
        <v>162</v>
      </c>
      <c r="C222" s="260"/>
      <c r="D222" s="238"/>
      <c r="E222" s="113"/>
      <c r="F222" s="113"/>
      <c r="G222" s="113"/>
      <c r="H222" s="143">
        <v>281981</v>
      </c>
    </row>
    <row r="223" spans="1:8" x14ac:dyDescent="0.25">
      <c r="A223" s="184"/>
      <c r="B223" s="33" t="s">
        <v>163</v>
      </c>
      <c r="C223" s="260"/>
      <c r="D223" s="238"/>
      <c r="E223" s="113"/>
      <c r="F223" s="113"/>
      <c r="G223" s="113"/>
      <c r="H223" s="143">
        <v>284376</v>
      </c>
    </row>
    <row r="224" spans="1:8" x14ac:dyDescent="0.25">
      <c r="A224" s="184"/>
      <c r="B224" s="98" t="s">
        <v>158</v>
      </c>
      <c r="C224" s="260"/>
      <c r="D224" s="238"/>
      <c r="E224" s="113"/>
      <c r="F224" s="113"/>
      <c r="G224" s="113"/>
      <c r="H224" s="147"/>
    </row>
    <row r="225" spans="1:8" x14ac:dyDescent="0.25">
      <c r="A225" s="184"/>
      <c r="B225" s="33" t="s">
        <v>368</v>
      </c>
      <c r="C225" s="260"/>
      <c r="D225" s="238"/>
      <c r="E225" s="113"/>
      <c r="F225" s="113"/>
      <c r="G225" s="113"/>
      <c r="H225" s="143">
        <v>391447</v>
      </c>
    </row>
    <row r="226" spans="1:8" x14ac:dyDescent="0.25">
      <c r="A226" s="184"/>
      <c r="B226" s="33" t="s">
        <v>369</v>
      </c>
      <c r="C226" s="260"/>
      <c r="D226" s="238"/>
      <c r="E226" s="113"/>
      <c r="F226" s="113"/>
      <c r="G226" s="113"/>
      <c r="H226" s="143">
        <v>195723.5</v>
      </c>
    </row>
    <row r="227" spans="1:8" x14ac:dyDescent="0.25">
      <c r="A227" s="184"/>
      <c r="B227" s="33" t="s">
        <v>140</v>
      </c>
      <c r="C227" s="260"/>
      <c r="D227" s="238"/>
      <c r="E227" s="113"/>
      <c r="F227" s="113"/>
      <c r="G227" s="113"/>
      <c r="H227" s="143">
        <v>392883</v>
      </c>
    </row>
    <row r="228" spans="1:8" x14ac:dyDescent="0.25">
      <c r="A228" s="184"/>
      <c r="B228" s="33" t="s">
        <v>162</v>
      </c>
      <c r="C228" s="260"/>
      <c r="D228" s="238"/>
      <c r="E228" s="113"/>
      <c r="F228" s="113"/>
      <c r="G228" s="113"/>
      <c r="H228" s="143">
        <v>394773</v>
      </c>
    </row>
    <row r="229" spans="1:8" x14ac:dyDescent="0.25">
      <c r="A229" s="184"/>
      <c r="B229" s="33" t="s">
        <v>163</v>
      </c>
      <c r="C229" s="261"/>
      <c r="D229" s="238"/>
      <c r="E229" s="113"/>
      <c r="F229" s="113"/>
      <c r="G229" s="113"/>
      <c r="H229" s="143">
        <v>398114</v>
      </c>
    </row>
    <row r="230" spans="1:8" x14ac:dyDescent="0.25">
      <c r="A230" s="184"/>
      <c r="B230" s="98" t="s">
        <v>157</v>
      </c>
      <c r="C230" s="259" t="s">
        <v>159</v>
      </c>
      <c r="D230" s="238"/>
      <c r="E230" s="113"/>
      <c r="F230" s="113"/>
      <c r="G230" s="113"/>
      <c r="H230" s="143"/>
    </row>
    <row r="231" spans="1:8" x14ac:dyDescent="0.25">
      <c r="A231" s="184"/>
      <c r="B231" s="33" t="s">
        <v>368</v>
      </c>
      <c r="C231" s="260"/>
      <c r="D231" s="238"/>
      <c r="E231" s="113"/>
      <c r="F231" s="113"/>
      <c r="G231" s="113"/>
      <c r="H231" s="143">
        <v>289925</v>
      </c>
    </row>
    <row r="232" spans="1:8" x14ac:dyDescent="0.25">
      <c r="A232" s="184"/>
      <c r="B232" s="33" t="s">
        <v>369</v>
      </c>
      <c r="C232" s="260"/>
      <c r="D232" s="238"/>
      <c r="E232" s="113"/>
      <c r="F232" s="113"/>
      <c r="G232" s="113"/>
      <c r="H232" s="143">
        <v>144962.5</v>
      </c>
    </row>
    <row r="233" spans="1:8" x14ac:dyDescent="0.25">
      <c r="A233" s="184"/>
      <c r="B233" s="33" t="s">
        <v>140</v>
      </c>
      <c r="C233" s="260"/>
      <c r="D233" s="238"/>
      <c r="E233" s="113"/>
      <c r="F233" s="113"/>
      <c r="G233" s="113"/>
      <c r="H233" s="143">
        <v>294049</v>
      </c>
    </row>
    <row r="234" spans="1:8" x14ac:dyDescent="0.25">
      <c r="A234" s="184"/>
      <c r="B234" s="33" t="s">
        <v>162</v>
      </c>
      <c r="C234" s="260"/>
      <c r="D234" s="238"/>
      <c r="E234" s="113"/>
      <c r="F234" s="113"/>
      <c r="G234" s="113"/>
      <c r="H234" s="143">
        <v>296588</v>
      </c>
    </row>
    <row r="235" spans="1:8" x14ac:dyDescent="0.25">
      <c r="A235" s="184"/>
      <c r="B235" s="33" t="s">
        <v>163</v>
      </c>
      <c r="C235" s="260"/>
      <c r="D235" s="238"/>
      <c r="E235" s="113"/>
      <c r="F235" s="113"/>
      <c r="G235" s="113"/>
      <c r="H235" s="143">
        <v>301875</v>
      </c>
    </row>
    <row r="236" spans="1:8" x14ac:dyDescent="0.25">
      <c r="A236" s="184"/>
      <c r="B236" s="98" t="s">
        <v>158</v>
      </c>
      <c r="C236" s="260"/>
      <c r="D236" s="238"/>
      <c r="E236" s="113"/>
      <c r="F236" s="113"/>
      <c r="G236" s="113"/>
      <c r="H236" s="143"/>
    </row>
    <row r="237" spans="1:8" x14ac:dyDescent="0.25">
      <c r="A237" s="184"/>
      <c r="B237" s="33" t="s">
        <v>368</v>
      </c>
      <c r="C237" s="260"/>
      <c r="D237" s="238"/>
      <c r="E237" s="113"/>
      <c r="F237" s="113"/>
      <c r="G237" s="113"/>
      <c r="H237" s="143">
        <v>405895</v>
      </c>
    </row>
    <row r="238" spans="1:8" x14ac:dyDescent="0.25">
      <c r="A238" s="184"/>
      <c r="B238" s="33" t="s">
        <v>369</v>
      </c>
      <c r="C238" s="260"/>
      <c r="D238" s="238"/>
      <c r="E238" s="113"/>
      <c r="F238" s="113"/>
      <c r="G238" s="113"/>
      <c r="H238" s="143">
        <v>202947.5</v>
      </c>
    </row>
    <row r="239" spans="1:8" x14ac:dyDescent="0.25">
      <c r="A239" s="184"/>
      <c r="B239" s="33" t="s">
        <v>140</v>
      </c>
      <c r="C239" s="260"/>
      <c r="D239" s="238"/>
      <c r="E239" s="113"/>
      <c r="F239" s="113"/>
      <c r="G239" s="113"/>
      <c r="H239" s="143">
        <v>411669</v>
      </c>
    </row>
    <row r="240" spans="1:8" x14ac:dyDescent="0.25">
      <c r="A240" s="184"/>
      <c r="B240" s="33" t="s">
        <v>162</v>
      </c>
      <c r="C240" s="260"/>
      <c r="D240" s="238"/>
      <c r="E240" s="113"/>
      <c r="F240" s="113"/>
      <c r="G240" s="113"/>
      <c r="H240" s="143">
        <v>415223</v>
      </c>
    </row>
    <row r="241" spans="1:8" x14ac:dyDescent="0.25">
      <c r="A241" s="184"/>
      <c r="B241" s="33" t="s">
        <v>163</v>
      </c>
      <c r="C241" s="261"/>
      <c r="D241" s="253"/>
      <c r="E241" s="113"/>
      <c r="F241" s="113"/>
      <c r="G241" s="113"/>
      <c r="H241" s="143">
        <v>422425</v>
      </c>
    </row>
    <row r="242" spans="1:8" ht="31.5" customHeight="1" x14ac:dyDescent="0.25">
      <c r="A242" s="184"/>
      <c r="B242" s="271" t="s">
        <v>382</v>
      </c>
      <c r="C242" s="272"/>
      <c r="D242" s="237" t="s">
        <v>21</v>
      </c>
      <c r="E242" s="41"/>
      <c r="F242" s="41"/>
      <c r="G242" s="41"/>
      <c r="H242" s="145"/>
    </row>
    <row r="243" spans="1:8" ht="15.75" x14ac:dyDescent="0.25">
      <c r="A243" s="184"/>
      <c r="B243" s="273" t="s">
        <v>164</v>
      </c>
      <c r="C243" s="274"/>
      <c r="D243" s="238"/>
      <c r="E243" s="41"/>
      <c r="F243" s="41"/>
      <c r="G243" s="41"/>
      <c r="H243" s="145"/>
    </row>
    <row r="244" spans="1:8" x14ac:dyDescent="0.25">
      <c r="A244" s="184"/>
      <c r="B244" s="265" t="s">
        <v>166</v>
      </c>
      <c r="C244" s="266"/>
      <c r="D244" s="238"/>
      <c r="E244" s="41"/>
      <c r="F244" s="41"/>
      <c r="G244" s="41"/>
      <c r="H244" s="145"/>
    </row>
    <row r="245" spans="1:8" x14ac:dyDescent="0.25">
      <c r="A245" s="184"/>
      <c r="B245" s="265" t="s">
        <v>165</v>
      </c>
      <c r="C245" s="266"/>
      <c r="D245" s="238"/>
      <c r="E245" s="258"/>
      <c r="F245" s="258"/>
      <c r="G245" s="258"/>
      <c r="H245" s="145"/>
    </row>
    <row r="246" spans="1:8" x14ac:dyDescent="0.25">
      <c r="A246" s="184"/>
      <c r="B246" s="101" t="s">
        <v>383</v>
      </c>
      <c r="C246" s="110"/>
      <c r="D246" s="238"/>
      <c r="E246" s="112"/>
      <c r="F246" s="112"/>
      <c r="G246" s="112"/>
      <c r="H246" s="148">
        <v>3028</v>
      </c>
    </row>
    <row r="247" spans="1:8" x14ac:dyDescent="0.25">
      <c r="A247" s="184"/>
      <c r="B247" s="101" t="s">
        <v>384</v>
      </c>
      <c r="C247" s="110"/>
      <c r="D247" s="238"/>
      <c r="E247" s="112"/>
      <c r="F247" s="112"/>
      <c r="G247" s="112"/>
      <c r="H247" s="148">
        <v>1514</v>
      </c>
    </row>
    <row r="248" spans="1:8" x14ac:dyDescent="0.25">
      <c r="A248" s="184"/>
      <c r="B248" s="101" t="s">
        <v>385</v>
      </c>
      <c r="C248" s="110"/>
      <c r="D248" s="238"/>
      <c r="E248" s="113"/>
      <c r="F248" s="113"/>
      <c r="G248" s="113"/>
      <c r="H248" s="148">
        <v>3080</v>
      </c>
    </row>
    <row r="249" spans="1:8" x14ac:dyDescent="0.25">
      <c r="A249" s="184"/>
      <c r="B249" s="101" t="s">
        <v>386</v>
      </c>
      <c r="C249" s="110"/>
      <c r="D249" s="238"/>
      <c r="E249" s="113"/>
      <c r="F249" s="113"/>
      <c r="G249" s="113"/>
      <c r="H249" s="148">
        <v>1540</v>
      </c>
    </row>
    <row r="250" spans="1:8" x14ac:dyDescent="0.25">
      <c r="A250" s="184"/>
      <c r="B250" s="102" t="s">
        <v>387</v>
      </c>
      <c r="C250" s="110"/>
      <c r="D250" s="238"/>
      <c r="E250" s="258"/>
      <c r="F250" s="258"/>
      <c r="G250" s="258"/>
      <c r="H250" s="149">
        <v>2878</v>
      </c>
    </row>
    <row r="251" spans="1:8" x14ac:dyDescent="0.25">
      <c r="A251" s="184"/>
      <c r="B251" s="102" t="s">
        <v>388</v>
      </c>
      <c r="C251" s="110"/>
      <c r="D251" s="238"/>
      <c r="E251" s="113"/>
      <c r="F251" s="113"/>
      <c r="G251" s="113"/>
      <c r="H251" s="149">
        <v>1439</v>
      </c>
    </row>
    <row r="252" spans="1:8" x14ac:dyDescent="0.25">
      <c r="A252" s="184"/>
      <c r="B252" s="111" t="s">
        <v>389</v>
      </c>
      <c r="C252" s="110"/>
      <c r="D252" s="238"/>
      <c r="E252" s="41"/>
      <c r="F252" s="41"/>
      <c r="G252" s="41"/>
      <c r="H252" s="150">
        <v>1440</v>
      </c>
    </row>
    <row r="253" spans="1:8" x14ac:dyDescent="0.25">
      <c r="A253" s="184"/>
      <c r="B253" s="111" t="s">
        <v>390</v>
      </c>
      <c r="C253" s="110"/>
      <c r="D253" s="238"/>
      <c r="E253" s="41"/>
      <c r="F253" s="41"/>
      <c r="G253" s="41"/>
      <c r="H253" s="150">
        <v>720</v>
      </c>
    </row>
    <row r="254" spans="1:8" x14ac:dyDescent="0.25">
      <c r="A254" s="184"/>
      <c r="B254" s="111" t="s">
        <v>391</v>
      </c>
      <c r="C254" s="110"/>
      <c r="D254" s="238"/>
      <c r="E254" s="41"/>
      <c r="F254" s="41"/>
      <c r="G254" s="41"/>
      <c r="H254" s="150">
        <v>638</v>
      </c>
    </row>
    <row r="255" spans="1:8" x14ac:dyDescent="0.25">
      <c r="A255" s="184"/>
      <c r="B255" s="111" t="s">
        <v>392</v>
      </c>
      <c r="C255" s="110"/>
      <c r="D255" s="238"/>
      <c r="E255" s="41"/>
      <c r="F255" s="41"/>
      <c r="G255" s="41"/>
      <c r="H255" s="150">
        <v>319</v>
      </c>
    </row>
    <row r="256" spans="1:8" x14ac:dyDescent="0.25">
      <c r="A256" s="184"/>
      <c r="B256" s="103" t="s">
        <v>393</v>
      </c>
      <c r="C256" s="40"/>
      <c r="D256" s="238"/>
      <c r="E256" s="40"/>
      <c r="F256" s="40"/>
      <c r="G256" s="40"/>
      <c r="H256" s="151">
        <v>651</v>
      </c>
    </row>
    <row r="257" spans="1:8" x14ac:dyDescent="0.25">
      <c r="A257" s="184"/>
      <c r="B257" s="103" t="s">
        <v>394</v>
      </c>
      <c r="C257" s="40"/>
      <c r="D257" s="238"/>
      <c r="E257" s="40"/>
      <c r="F257" s="40"/>
      <c r="G257" s="40"/>
      <c r="H257" s="151">
        <v>325.5</v>
      </c>
    </row>
    <row r="258" spans="1:8" x14ac:dyDescent="0.25">
      <c r="A258" s="184"/>
      <c r="B258" s="111" t="s">
        <v>395</v>
      </c>
      <c r="C258" s="40"/>
      <c r="D258" s="238"/>
      <c r="E258" s="40"/>
      <c r="F258" s="40"/>
      <c r="G258" s="40"/>
      <c r="H258" s="151">
        <v>381</v>
      </c>
    </row>
    <row r="259" spans="1:8" x14ac:dyDescent="0.25">
      <c r="A259" s="184"/>
      <c r="B259" s="111" t="s">
        <v>396</v>
      </c>
      <c r="C259" s="40"/>
      <c r="D259" s="238"/>
      <c r="E259" s="40"/>
      <c r="F259" s="40"/>
      <c r="G259" s="40"/>
      <c r="H259" s="151">
        <v>190.5</v>
      </c>
    </row>
    <row r="260" spans="1:8" x14ac:dyDescent="0.25">
      <c r="A260" s="184"/>
      <c r="B260" s="111" t="s">
        <v>397</v>
      </c>
      <c r="C260" s="40"/>
      <c r="D260" s="238"/>
      <c r="E260" s="40"/>
      <c r="F260" s="40"/>
      <c r="G260" s="40"/>
      <c r="H260" s="151">
        <v>309</v>
      </c>
    </row>
    <row r="261" spans="1:8" x14ac:dyDescent="0.25">
      <c r="A261" s="184"/>
      <c r="B261" s="111" t="s">
        <v>398</v>
      </c>
      <c r="C261" s="40"/>
      <c r="D261" s="238"/>
      <c r="E261" s="40"/>
      <c r="F261" s="40"/>
      <c r="G261" s="40"/>
      <c r="H261" s="151">
        <v>154.5</v>
      </c>
    </row>
    <row r="262" spans="1:8" x14ac:dyDescent="0.25">
      <c r="A262" s="184"/>
      <c r="B262" s="111" t="s">
        <v>399</v>
      </c>
      <c r="C262" s="40"/>
      <c r="D262" s="238"/>
      <c r="E262" s="40"/>
      <c r="F262" s="40"/>
      <c r="G262" s="40"/>
      <c r="H262" s="151">
        <v>298</v>
      </c>
    </row>
    <row r="263" spans="1:8" x14ac:dyDescent="0.25">
      <c r="A263" s="184"/>
      <c r="B263" s="111" t="s">
        <v>400</v>
      </c>
      <c r="C263" s="40"/>
      <c r="D263" s="238"/>
      <c r="E263" s="40"/>
      <c r="F263" s="40"/>
      <c r="G263" s="40"/>
      <c r="H263" s="151">
        <v>149</v>
      </c>
    </row>
    <row r="264" spans="1:8" x14ac:dyDescent="0.25">
      <c r="A264" s="184"/>
      <c r="B264" s="275" t="s">
        <v>166</v>
      </c>
      <c r="C264" s="276"/>
      <c r="D264" s="238"/>
      <c r="E264" s="40"/>
      <c r="F264" s="40"/>
      <c r="G264" s="40"/>
      <c r="H264" s="152"/>
    </row>
    <row r="265" spans="1:8" x14ac:dyDescent="0.25">
      <c r="A265" s="184"/>
      <c r="B265" s="265" t="s">
        <v>167</v>
      </c>
      <c r="C265" s="266"/>
      <c r="D265" s="238"/>
      <c r="E265" s="40"/>
      <c r="F265" s="40"/>
      <c r="G265" s="40"/>
      <c r="H265" s="151"/>
    </row>
    <row r="266" spans="1:8" x14ac:dyDescent="0.25">
      <c r="A266" s="184"/>
      <c r="B266" s="104" t="s">
        <v>383</v>
      </c>
      <c r="C266" s="40"/>
      <c r="D266" s="238"/>
      <c r="E266" s="40"/>
      <c r="F266" s="40"/>
      <c r="G266" s="40"/>
      <c r="H266" s="151">
        <v>3340</v>
      </c>
    </row>
    <row r="267" spans="1:8" x14ac:dyDescent="0.25">
      <c r="A267" s="184"/>
      <c r="B267" s="104" t="s">
        <v>384</v>
      </c>
      <c r="C267" s="40"/>
      <c r="D267" s="238"/>
      <c r="E267" s="40"/>
      <c r="F267" s="40"/>
      <c r="G267" s="40"/>
      <c r="H267" s="151">
        <v>1670</v>
      </c>
    </row>
    <row r="268" spans="1:8" x14ac:dyDescent="0.25">
      <c r="A268" s="184"/>
      <c r="B268" s="102" t="s">
        <v>385</v>
      </c>
      <c r="C268" s="40"/>
      <c r="D268" s="238"/>
      <c r="E268" s="40"/>
      <c r="F268" s="40"/>
      <c r="G268" s="40"/>
      <c r="H268" s="151">
        <v>3340</v>
      </c>
    </row>
    <row r="269" spans="1:8" x14ac:dyDescent="0.25">
      <c r="A269" s="184"/>
      <c r="B269" s="102" t="s">
        <v>386</v>
      </c>
      <c r="C269" s="40"/>
      <c r="D269" s="238"/>
      <c r="E269" s="40"/>
      <c r="F269" s="40"/>
      <c r="G269" s="40"/>
      <c r="H269" s="151">
        <v>1670</v>
      </c>
    </row>
    <row r="270" spans="1:8" x14ac:dyDescent="0.25">
      <c r="A270" s="184"/>
      <c r="B270" s="102" t="s">
        <v>387</v>
      </c>
      <c r="C270" s="40"/>
      <c r="D270" s="238"/>
      <c r="E270" s="40"/>
      <c r="F270" s="40"/>
      <c r="G270" s="40"/>
      <c r="H270" s="151">
        <v>3544</v>
      </c>
    </row>
    <row r="271" spans="1:8" x14ac:dyDescent="0.25">
      <c r="A271" s="184"/>
      <c r="B271" s="102" t="s">
        <v>388</v>
      </c>
      <c r="C271" s="40"/>
      <c r="D271" s="238"/>
      <c r="E271" s="40"/>
      <c r="F271" s="40"/>
      <c r="G271" s="40"/>
      <c r="H271" s="151">
        <v>1772</v>
      </c>
    </row>
    <row r="272" spans="1:8" x14ac:dyDescent="0.25">
      <c r="A272" s="184"/>
      <c r="B272" s="111" t="s">
        <v>389</v>
      </c>
      <c r="C272" s="40"/>
      <c r="D272" s="238"/>
      <c r="E272" s="40"/>
      <c r="F272" s="40"/>
      <c r="G272" s="40"/>
      <c r="H272" s="149">
        <v>1728</v>
      </c>
    </row>
    <row r="273" spans="1:8" x14ac:dyDescent="0.25">
      <c r="A273" s="184"/>
      <c r="B273" s="111" t="s">
        <v>390</v>
      </c>
      <c r="C273" s="40"/>
      <c r="D273" s="238"/>
      <c r="E273" s="40"/>
      <c r="F273" s="40"/>
      <c r="G273" s="40"/>
      <c r="H273" s="149">
        <v>864</v>
      </c>
    </row>
    <row r="274" spans="1:8" x14ac:dyDescent="0.25">
      <c r="A274" s="184"/>
      <c r="B274" s="111" t="s">
        <v>391</v>
      </c>
      <c r="C274" s="40"/>
      <c r="D274" s="238"/>
      <c r="E274" s="40"/>
      <c r="F274" s="40"/>
      <c r="G274" s="40"/>
      <c r="H274" s="150">
        <v>765</v>
      </c>
    </row>
    <row r="275" spans="1:8" x14ac:dyDescent="0.25">
      <c r="A275" s="184"/>
      <c r="B275" s="111" t="s">
        <v>392</v>
      </c>
      <c r="C275" s="40"/>
      <c r="D275" s="238"/>
      <c r="E275" s="40"/>
      <c r="F275" s="40"/>
      <c r="G275" s="40"/>
      <c r="H275" s="150">
        <v>382.5</v>
      </c>
    </row>
    <row r="276" spans="1:8" x14ac:dyDescent="0.25">
      <c r="A276" s="184"/>
      <c r="B276" s="103" t="s">
        <v>393</v>
      </c>
      <c r="C276" s="40"/>
      <c r="D276" s="238"/>
      <c r="E276" s="40"/>
      <c r="F276" s="40"/>
      <c r="G276" s="40"/>
      <c r="H276" s="150">
        <v>815</v>
      </c>
    </row>
    <row r="277" spans="1:8" x14ac:dyDescent="0.25">
      <c r="A277" s="184"/>
      <c r="B277" s="103" t="s">
        <v>394</v>
      </c>
      <c r="C277" s="40"/>
      <c r="D277" s="238"/>
      <c r="E277" s="40"/>
      <c r="F277" s="40"/>
      <c r="G277" s="40"/>
      <c r="H277" s="150">
        <v>407.5</v>
      </c>
    </row>
    <row r="278" spans="1:8" x14ac:dyDescent="0.25">
      <c r="A278" s="184"/>
      <c r="B278" s="111" t="s">
        <v>395</v>
      </c>
      <c r="C278" s="40"/>
      <c r="D278" s="238"/>
      <c r="E278" s="40"/>
      <c r="F278" s="40"/>
      <c r="G278" s="40"/>
      <c r="H278" s="151">
        <v>679</v>
      </c>
    </row>
    <row r="279" spans="1:8" x14ac:dyDescent="0.25">
      <c r="A279" s="184"/>
      <c r="B279" s="111" t="s">
        <v>396</v>
      </c>
      <c r="C279" s="40"/>
      <c r="D279" s="238"/>
      <c r="E279" s="40"/>
      <c r="F279" s="40"/>
      <c r="G279" s="40"/>
      <c r="H279" s="151">
        <v>339.5</v>
      </c>
    </row>
    <row r="280" spans="1:8" x14ac:dyDescent="0.25">
      <c r="A280" s="184"/>
      <c r="B280" s="111" t="s">
        <v>397</v>
      </c>
      <c r="C280" s="40"/>
      <c r="D280" s="238"/>
      <c r="E280" s="40"/>
      <c r="F280" s="40"/>
      <c r="G280" s="40"/>
      <c r="H280" s="151">
        <v>492</v>
      </c>
    </row>
    <row r="281" spans="1:8" x14ac:dyDescent="0.25">
      <c r="A281" s="184"/>
      <c r="B281" s="111" t="s">
        <v>398</v>
      </c>
      <c r="C281" s="40"/>
      <c r="D281" s="238"/>
      <c r="E281" s="40"/>
      <c r="F281" s="40"/>
      <c r="G281" s="40"/>
      <c r="H281" s="151">
        <v>246</v>
      </c>
    </row>
    <row r="282" spans="1:8" x14ac:dyDescent="0.25">
      <c r="A282" s="184"/>
      <c r="B282" s="111" t="s">
        <v>399</v>
      </c>
      <c r="C282" s="40"/>
      <c r="D282" s="238"/>
      <c r="E282" s="40"/>
      <c r="F282" s="40"/>
      <c r="G282" s="40"/>
      <c r="H282" s="151">
        <v>532</v>
      </c>
    </row>
    <row r="283" spans="1:8" x14ac:dyDescent="0.25">
      <c r="A283" s="184"/>
      <c r="B283" s="111" t="s">
        <v>400</v>
      </c>
      <c r="C283" s="40"/>
      <c r="D283" s="238"/>
      <c r="E283" s="40"/>
      <c r="F283" s="40"/>
      <c r="G283" s="40"/>
      <c r="H283" s="151">
        <v>266</v>
      </c>
    </row>
    <row r="284" spans="1:8" x14ac:dyDescent="0.25">
      <c r="A284" s="184"/>
      <c r="B284" s="275" t="s">
        <v>166</v>
      </c>
      <c r="C284" s="276"/>
      <c r="D284" s="238"/>
      <c r="E284" s="40"/>
      <c r="F284" s="40"/>
      <c r="G284" s="40"/>
      <c r="H284" s="152"/>
    </row>
    <row r="285" spans="1:8" x14ac:dyDescent="0.25">
      <c r="A285" s="184"/>
      <c r="B285" s="265" t="s">
        <v>168</v>
      </c>
      <c r="C285" s="266"/>
      <c r="D285" s="238"/>
      <c r="E285" s="40"/>
      <c r="F285" s="40"/>
      <c r="G285" s="40"/>
      <c r="H285" s="151"/>
    </row>
    <row r="286" spans="1:8" x14ac:dyDescent="0.25">
      <c r="A286" s="184"/>
      <c r="B286" s="111" t="s">
        <v>385</v>
      </c>
      <c r="C286" s="40"/>
      <c r="D286" s="238"/>
      <c r="E286" s="40"/>
      <c r="F286" s="40"/>
      <c r="G286" s="40"/>
      <c r="H286" s="151">
        <v>4676</v>
      </c>
    </row>
    <row r="287" spans="1:8" x14ac:dyDescent="0.25">
      <c r="A287" s="184"/>
      <c r="B287" s="111" t="s">
        <v>386</v>
      </c>
      <c r="C287" s="40"/>
      <c r="D287" s="238"/>
      <c r="E287" s="40"/>
      <c r="F287" s="40"/>
      <c r="G287" s="40"/>
      <c r="H287" s="151">
        <v>2338</v>
      </c>
    </row>
    <row r="288" spans="1:8" x14ac:dyDescent="0.25">
      <c r="A288" s="184"/>
      <c r="B288" s="111" t="s">
        <v>401</v>
      </c>
      <c r="C288" s="40"/>
      <c r="D288" s="238"/>
      <c r="E288" s="40"/>
      <c r="F288" s="40"/>
      <c r="G288" s="40"/>
      <c r="H288" s="151">
        <v>4961</v>
      </c>
    </row>
    <row r="289" spans="1:8" x14ac:dyDescent="0.25">
      <c r="A289" s="184"/>
      <c r="B289" s="111" t="s">
        <v>402</v>
      </c>
      <c r="C289" s="40"/>
      <c r="D289" s="238"/>
      <c r="E289" s="40"/>
      <c r="F289" s="40"/>
      <c r="G289" s="40"/>
      <c r="H289" s="151">
        <v>2480.5</v>
      </c>
    </row>
    <row r="290" spans="1:8" x14ac:dyDescent="0.25">
      <c r="A290" s="184"/>
      <c r="B290" s="111" t="s">
        <v>389</v>
      </c>
      <c r="C290" s="40"/>
      <c r="D290" s="238"/>
      <c r="E290" s="40"/>
      <c r="F290" s="40"/>
      <c r="G290" s="40"/>
      <c r="H290" s="150">
        <v>2876</v>
      </c>
    </row>
    <row r="291" spans="1:8" x14ac:dyDescent="0.25">
      <c r="A291" s="184"/>
      <c r="B291" s="111" t="s">
        <v>390</v>
      </c>
      <c r="C291" s="40"/>
      <c r="D291" s="238"/>
      <c r="E291" s="40"/>
      <c r="F291" s="40"/>
      <c r="G291" s="40"/>
      <c r="H291" s="150">
        <v>1438</v>
      </c>
    </row>
    <row r="292" spans="1:8" x14ac:dyDescent="0.25">
      <c r="A292" s="184"/>
      <c r="B292" s="111" t="s">
        <v>391</v>
      </c>
      <c r="C292" s="40"/>
      <c r="D292" s="238"/>
      <c r="E292" s="40"/>
      <c r="F292" s="40"/>
      <c r="G292" s="40"/>
      <c r="H292" s="150">
        <v>2045</v>
      </c>
    </row>
    <row r="293" spans="1:8" x14ac:dyDescent="0.25">
      <c r="A293" s="184"/>
      <c r="B293" s="111" t="s">
        <v>392</v>
      </c>
      <c r="C293" s="40"/>
      <c r="D293" s="238"/>
      <c r="E293" s="40"/>
      <c r="F293" s="40"/>
      <c r="G293" s="40"/>
      <c r="H293" s="150">
        <v>1022.5</v>
      </c>
    </row>
    <row r="294" spans="1:8" x14ac:dyDescent="0.25">
      <c r="A294" s="184"/>
      <c r="B294" s="103" t="s">
        <v>393</v>
      </c>
      <c r="C294" s="40"/>
      <c r="D294" s="238"/>
      <c r="E294" s="40"/>
      <c r="F294" s="40"/>
      <c r="G294" s="40"/>
      <c r="H294" s="151">
        <v>1551</v>
      </c>
    </row>
    <row r="295" spans="1:8" x14ac:dyDescent="0.25">
      <c r="A295" s="184"/>
      <c r="B295" s="103" t="s">
        <v>394</v>
      </c>
      <c r="C295" s="40"/>
      <c r="D295" s="238"/>
      <c r="E295" s="40"/>
      <c r="F295" s="40"/>
      <c r="G295" s="40"/>
      <c r="H295" s="151">
        <v>775.5</v>
      </c>
    </row>
    <row r="296" spans="1:8" x14ac:dyDescent="0.25">
      <c r="A296" s="184"/>
      <c r="B296" s="111" t="s">
        <v>395</v>
      </c>
      <c r="C296" s="40"/>
      <c r="D296" s="238"/>
      <c r="E296" s="40"/>
      <c r="F296" s="40"/>
      <c r="G296" s="40"/>
      <c r="H296" s="151">
        <v>1292</v>
      </c>
    </row>
    <row r="297" spans="1:8" x14ac:dyDescent="0.25">
      <c r="A297" s="184"/>
      <c r="B297" s="111" t="s">
        <v>396</v>
      </c>
      <c r="C297" s="40"/>
      <c r="D297" s="238"/>
      <c r="E297" s="40"/>
      <c r="F297" s="40"/>
      <c r="G297" s="40"/>
      <c r="H297" s="151">
        <v>646</v>
      </c>
    </row>
    <row r="298" spans="1:8" x14ac:dyDescent="0.25">
      <c r="A298" s="184"/>
      <c r="B298" s="111" t="s">
        <v>397</v>
      </c>
      <c r="C298" s="40"/>
      <c r="D298" s="238"/>
      <c r="E298" s="40"/>
      <c r="F298" s="40"/>
      <c r="G298" s="40"/>
      <c r="H298" s="151">
        <v>856</v>
      </c>
    </row>
    <row r="299" spans="1:8" x14ac:dyDescent="0.25">
      <c r="A299" s="184"/>
      <c r="B299" s="111" t="s">
        <v>398</v>
      </c>
      <c r="C299" s="40"/>
      <c r="D299" s="238"/>
      <c r="E299" s="40"/>
      <c r="F299" s="40"/>
      <c r="G299" s="40"/>
      <c r="H299" s="151">
        <v>428</v>
      </c>
    </row>
    <row r="300" spans="1:8" x14ac:dyDescent="0.25">
      <c r="A300" s="184"/>
      <c r="B300" s="111" t="s">
        <v>399</v>
      </c>
      <c r="C300" s="40"/>
      <c r="D300" s="238"/>
      <c r="E300" s="40"/>
      <c r="F300" s="40"/>
      <c r="G300" s="40"/>
      <c r="H300" s="151">
        <v>1011</v>
      </c>
    </row>
    <row r="301" spans="1:8" x14ac:dyDescent="0.25">
      <c r="A301" s="184"/>
      <c r="B301" s="111" t="s">
        <v>400</v>
      </c>
      <c r="C301" s="40"/>
      <c r="D301" s="238"/>
      <c r="E301" s="40"/>
      <c r="F301" s="40"/>
      <c r="G301" s="40"/>
      <c r="H301" s="151">
        <v>505.5</v>
      </c>
    </row>
    <row r="302" spans="1:8" x14ac:dyDescent="0.25">
      <c r="A302" s="184"/>
      <c r="B302" s="235" t="s">
        <v>169</v>
      </c>
      <c r="C302" s="236"/>
      <c r="D302" s="238"/>
      <c r="E302" s="40"/>
      <c r="F302" s="40"/>
      <c r="G302" s="40"/>
      <c r="H302" s="150"/>
    </row>
    <row r="303" spans="1:8" x14ac:dyDescent="0.25">
      <c r="A303" s="184"/>
      <c r="B303" s="265" t="s">
        <v>170</v>
      </c>
      <c r="C303" s="266"/>
      <c r="D303" s="238"/>
      <c r="E303" s="40"/>
      <c r="F303" s="40"/>
      <c r="G303" s="40"/>
      <c r="H303" s="150"/>
    </row>
    <row r="304" spans="1:8" x14ac:dyDescent="0.25">
      <c r="A304" s="184"/>
      <c r="B304" s="111" t="s">
        <v>391</v>
      </c>
      <c r="C304" s="40"/>
      <c r="D304" s="238"/>
      <c r="E304" s="40"/>
      <c r="F304" s="40"/>
      <c r="G304" s="40"/>
      <c r="H304" s="150">
        <v>1519</v>
      </c>
    </row>
    <row r="305" spans="1:8" x14ac:dyDescent="0.25">
      <c r="A305" s="184"/>
      <c r="B305" s="111" t="s">
        <v>392</v>
      </c>
      <c r="C305" s="40"/>
      <c r="D305" s="238"/>
      <c r="E305" s="40"/>
      <c r="F305" s="40"/>
      <c r="G305" s="40"/>
      <c r="H305" s="150">
        <v>759.5</v>
      </c>
    </row>
    <row r="306" spans="1:8" x14ac:dyDescent="0.25">
      <c r="A306" s="184"/>
      <c r="B306" s="103" t="s">
        <v>393</v>
      </c>
      <c r="C306" s="40"/>
      <c r="D306" s="238"/>
      <c r="E306" s="40"/>
      <c r="F306" s="40"/>
      <c r="G306" s="40"/>
      <c r="H306" s="150">
        <v>1430</v>
      </c>
    </row>
    <row r="307" spans="1:8" x14ac:dyDescent="0.25">
      <c r="A307" s="184"/>
      <c r="B307" s="103" t="s">
        <v>394</v>
      </c>
      <c r="C307" s="40"/>
      <c r="D307" s="238"/>
      <c r="E307" s="40"/>
      <c r="F307" s="40"/>
      <c r="G307" s="40"/>
      <c r="H307" s="150">
        <v>715</v>
      </c>
    </row>
    <row r="308" spans="1:8" x14ac:dyDescent="0.25">
      <c r="A308" s="184"/>
      <c r="B308" s="111" t="s">
        <v>395</v>
      </c>
      <c r="C308" s="40"/>
      <c r="D308" s="238"/>
      <c r="E308" s="40"/>
      <c r="F308" s="40"/>
      <c r="G308" s="40"/>
      <c r="H308" s="151">
        <v>1105</v>
      </c>
    </row>
    <row r="309" spans="1:8" x14ac:dyDescent="0.25">
      <c r="A309" s="184"/>
      <c r="B309" s="111" t="s">
        <v>396</v>
      </c>
      <c r="C309" s="40"/>
      <c r="D309" s="238"/>
      <c r="E309" s="40"/>
      <c r="F309" s="40"/>
      <c r="G309" s="40"/>
      <c r="H309" s="151">
        <v>552.5</v>
      </c>
    </row>
    <row r="310" spans="1:8" x14ac:dyDescent="0.25">
      <c r="A310" s="184"/>
      <c r="B310" s="111" t="s">
        <v>397</v>
      </c>
      <c r="C310" s="40"/>
      <c r="D310" s="238"/>
      <c r="E310" s="40"/>
      <c r="F310" s="40"/>
      <c r="G310" s="40"/>
      <c r="H310" s="151">
        <v>1587</v>
      </c>
    </row>
    <row r="311" spans="1:8" x14ac:dyDescent="0.25">
      <c r="A311" s="184"/>
      <c r="B311" s="111" t="s">
        <v>398</v>
      </c>
      <c r="C311" s="40"/>
      <c r="D311" s="238"/>
      <c r="E311" s="40"/>
      <c r="F311" s="40"/>
      <c r="G311" s="40"/>
      <c r="H311" s="151">
        <v>793.5</v>
      </c>
    </row>
    <row r="312" spans="1:8" x14ac:dyDescent="0.25">
      <c r="A312" s="184"/>
      <c r="B312" s="111" t="s">
        <v>399</v>
      </c>
      <c r="C312" s="40"/>
      <c r="D312" s="238"/>
      <c r="E312" s="40"/>
      <c r="F312" s="40"/>
      <c r="G312" s="40"/>
      <c r="H312" s="151">
        <v>1491</v>
      </c>
    </row>
    <row r="313" spans="1:8" x14ac:dyDescent="0.25">
      <c r="A313" s="184"/>
      <c r="B313" s="111" t="s">
        <v>400</v>
      </c>
      <c r="C313" s="40"/>
      <c r="D313" s="238"/>
      <c r="E313" s="40"/>
      <c r="F313" s="40"/>
      <c r="G313" s="40"/>
      <c r="H313" s="151">
        <v>745.5</v>
      </c>
    </row>
    <row r="314" spans="1:8" x14ac:dyDescent="0.25">
      <c r="A314" s="184"/>
      <c r="B314" s="235" t="s">
        <v>169</v>
      </c>
      <c r="C314" s="236"/>
      <c r="D314" s="238"/>
      <c r="E314" s="40"/>
      <c r="F314" s="40"/>
      <c r="G314" s="40"/>
      <c r="H314" s="152"/>
    </row>
    <row r="315" spans="1:8" x14ac:dyDescent="0.25">
      <c r="A315" s="184"/>
      <c r="B315" s="265" t="s">
        <v>171</v>
      </c>
      <c r="C315" s="266"/>
      <c r="D315" s="238"/>
      <c r="E315" s="40"/>
      <c r="F315" s="40"/>
      <c r="G315" s="40"/>
      <c r="H315" s="150"/>
    </row>
    <row r="316" spans="1:8" x14ac:dyDescent="0.25">
      <c r="A316" s="184"/>
      <c r="B316" s="111" t="s">
        <v>391</v>
      </c>
      <c r="C316" s="40"/>
      <c r="D316" s="238"/>
      <c r="E316" s="40"/>
      <c r="F316" s="40"/>
      <c r="G316" s="40"/>
      <c r="H316" s="150">
        <v>2533</v>
      </c>
    </row>
    <row r="317" spans="1:8" x14ac:dyDescent="0.25">
      <c r="A317" s="184"/>
      <c r="B317" s="111" t="s">
        <v>392</v>
      </c>
      <c r="C317" s="40"/>
      <c r="D317" s="238"/>
      <c r="E317" s="40"/>
      <c r="F317" s="40"/>
      <c r="G317" s="40"/>
      <c r="H317" s="150">
        <v>1266.5</v>
      </c>
    </row>
    <row r="318" spans="1:8" x14ac:dyDescent="0.25">
      <c r="A318" s="184"/>
      <c r="B318" s="103" t="s">
        <v>393</v>
      </c>
      <c r="C318" s="40"/>
      <c r="D318" s="238"/>
      <c r="E318" s="40"/>
      <c r="F318" s="40"/>
      <c r="G318" s="40"/>
      <c r="H318" s="150">
        <v>2724</v>
      </c>
    </row>
    <row r="319" spans="1:8" x14ac:dyDescent="0.25">
      <c r="A319" s="184"/>
      <c r="B319" s="103" t="s">
        <v>394</v>
      </c>
      <c r="C319" s="40"/>
      <c r="D319" s="238"/>
      <c r="E319" s="40"/>
      <c r="F319" s="40"/>
      <c r="G319" s="40"/>
      <c r="H319" s="150">
        <v>1362</v>
      </c>
    </row>
    <row r="320" spans="1:8" x14ac:dyDescent="0.25">
      <c r="A320" s="184"/>
      <c r="B320" s="111" t="s">
        <v>395</v>
      </c>
      <c r="C320" s="40"/>
      <c r="D320" s="238"/>
      <c r="E320" s="40"/>
      <c r="F320" s="40"/>
      <c r="G320" s="40"/>
      <c r="H320" s="151">
        <v>1756</v>
      </c>
    </row>
    <row r="321" spans="1:8" x14ac:dyDescent="0.25">
      <c r="A321" s="184"/>
      <c r="B321" s="111" t="s">
        <v>396</v>
      </c>
      <c r="C321" s="40"/>
      <c r="D321" s="238"/>
      <c r="E321" s="40"/>
      <c r="F321" s="40"/>
      <c r="G321" s="40"/>
      <c r="H321" s="151">
        <v>878</v>
      </c>
    </row>
    <row r="322" spans="1:8" x14ac:dyDescent="0.25">
      <c r="A322" s="184"/>
      <c r="B322" s="111" t="s">
        <v>397</v>
      </c>
      <c r="C322" s="40"/>
      <c r="D322" s="238"/>
      <c r="E322" s="40"/>
      <c r="F322" s="40"/>
      <c r="G322" s="40"/>
      <c r="H322" s="151">
        <v>1875</v>
      </c>
    </row>
    <row r="323" spans="1:8" x14ac:dyDescent="0.25">
      <c r="A323" s="184"/>
      <c r="B323" s="111" t="s">
        <v>398</v>
      </c>
      <c r="C323" s="40"/>
      <c r="D323" s="238"/>
      <c r="E323" s="40"/>
      <c r="F323" s="40"/>
      <c r="G323" s="40"/>
      <c r="H323" s="151">
        <v>937.5</v>
      </c>
    </row>
    <row r="324" spans="1:8" x14ac:dyDescent="0.25">
      <c r="A324" s="184"/>
      <c r="B324" s="111" t="s">
        <v>399</v>
      </c>
      <c r="C324" s="40"/>
      <c r="D324" s="238"/>
      <c r="E324" s="40"/>
      <c r="F324" s="40"/>
      <c r="G324" s="40"/>
      <c r="H324" s="151">
        <v>1934</v>
      </c>
    </row>
    <row r="325" spans="1:8" x14ac:dyDescent="0.25">
      <c r="A325" s="184"/>
      <c r="B325" s="111" t="s">
        <v>400</v>
      </c>
      <c r="C325" s="40"/>
      <c r="D325" s="238"/>
      <c r="E325" s="40"/>
      <c r="F325" s="40"/>
      <c r="G325" s="40"/>
      <c r="H325" s="151">
        <v>967</v>
      </c>
    </row>
    <row r="326" spans="1:8" ht="15.75" x14ac:dyDescent="0.25">
      <c r="A326" s="184"/>
      <c r="B326" s="279" t="s">
        <v>172</v>
      </c>
      <c r="C326" s="280"/>
      <c r="D326" s="238"/>
      <c r="E326" s="40"/>
      <c r="F326" s="40"/>
      <c r="G326" s="40"/>
      <c r="H326" s="153"/>
    </row>
    <row r="327" spans="1:8" x14ac:dyDescent="0.25">
      <c r="A327" s="184"/>
      <c r="B327" s="235" t="s">
        <v>173</v>
      </c>
      <c r="C327" s="236"/>
      <c r="D327" s="238"/>
      <c r="E327" s="40"/>
      <c r="F327" s="40"/>
      <c r="G327" s="40"/>
      <c r="H327" s="151"/>
    </row>
    <row r="328" spans="1:8" x14ac:dyDescent="0.25">
      <c r="A328" s="184"/>
      <c r="B328" s="105" t="s">
        <v>403</v>
      </c>
      <c r="C328" s="40"/>
      <c r="D328" s="238"/>
      <c r="E328" s="40"/>
      <c r="F328" s="40"/>
      <c r="G328" s="40"/>
      <c r="H328" s="151">
        <v>585</v>
      </c>
    </row>
    <row r="329" spans="1:8" x14ac:dyDescent="0.25">
      <c r="A329" s="184"/>
      <c r="B329" s="105" t="s">
        <v>404</v>
      </c>
      <c r="C329" s="40"/>
      <c r="D329" s="238"/>
      <c r="E329" s="40"/>
      <c r="F329" s="40"/>
      <c r="G329" s="40"/>
      <c r="H329" s="151">
        <v>292.5</v>
      </c>
    </row>
    <row r="330" spans="1:8" x14ac:dyDescent="0.25">
      <c r="A330" s="184"/>
      <c r="B330" s="105" t="s">
        <v>175</v>
      </c>
      <c r="C330" s="40"/>
      <c r="D330" s="238"/>
      <c r="E330" s="40"/>
      <c r="F330" s="40"/>
      <c r="G330" s="40"/>
      <c r="H330" s="151">
        <v>250</v>
      </c>
    </row>
    <row r="331" spans="1:8" x14ac:dyDescent="0.25">
      <c r="A331" s="184"/>
      <c r="B331" s="235" t="s">
        <v>176</v>
      </c>
      <c r="C331" s="236"/>
      <c r="D331" s="238"/>
      <c r="E331" s="40"/>
      <c r="F331" s="40"/>
      <c r="G331" s="40"/>
      <c r="H331" s="151"/>
    </row>
    <row r="332" spans="1:8" x14ac:dyDescent="0.25">
      <c r="A332" s="184"/>
      <c r="B332" s="105" t="s">
        <v>174</v>
      </c>
      <c r="C332" s="40"/>
      <c r="D332" s="238"/>
      <c r="E332" s="40"/>
      <c r="F332" s="40"/>
      <c r="G332" s="40"/>
      <c r="H332" s="151">
        <v>0</v>
      </c>
    </row>
    <row r="333" spans="1:8" x14ac:dyDescent="0.25">
      <c r="A333" s="185"/>
      <c r="B333" s="105" t="s">
        <v>175</v>
      </c>
      <c r="C333" s="40"/>
      <c r="D333" s="253"/>
      <c r="E333" s="40"/>
      <c r="F333" s="40"/>
      <c r="G333" s="40"/>
      <c r="H333" s="151">
        <v>837</v>
      </c>
    </row>
    <row r="334" spans="1:8" ht="30.75" customHeight="1" x14ac:dyDescent="0.25">
      <c r="A334" s="277" t="s">
        <v>405</v>
      </c>
      <c r="B334" s="278"/>
      <c r="C334" s="278"/>
      <c r="D334" s="278"/>
      <c r="E334" s="278"/>
      <c r="F334" s="278"/>
      <c r="G334" s="278"/>
      <c r="H334" s="278"/>
    </row>
  </sheetData>
  <mergeCells count="89">
    <mergeCell ref="B331:C331"/>
    <mergeCell ref="A334:H334"/>
    <mergeCell ref="B302:C302"/>
    <mergeCell ref="B303:C303"/>
    <mergeCell ref="B314:C314"/>
    <mergeCell ref="B315:C315"/>
    <mergeCell ref="B326:C326"/>
    <mergeCell ref="B327:C327"/>
    <mergeCell ref="B285:C285"/>
    <mergeCell ref="B216:H216"/>
    <mergeCell ref="B217:C217"/>
    <mergeCell ref="D217:D241"/>
    <mergeCell ref="C218:C229"/>
    <mergeCell ref="C230:C241"/>
    <mergeCell ref="B242:C242"/>
    <mergeCell ref="D242:D333"/>
    <mergeCell ref="B243:C243"/>
    <mergeCell ref="B244:C244"/>
    <mergeCell ref="B245:C245"/>
    <mergeCell ref="E245:G245"/>
    <mergeCell ref="E250:G250"/>
    <mergeCell ref="B264:C264"/>
    <mergeCell ref="B265:C265"/>
    <mergeCell ref="B284:C284"/>
    <mergeCell ref="D150:D182"/>
    <mergeCell ref="E150:G150"/>
    <mergeCell ref="C151:C166"/>
    <mergeCell ref="C167:C182"/>
    <mergeCell ref="B183:C183"/>
    <mergeCell ref="D183:D215"/>
    <mergeCell ref="E183:G183"/>
    <mergeCell ref="C184:C199"/>
    <mergeCell ref="C200:C215"/>
    <mergeCell ref="B150:C150"/>
    <mergeCell ref="B113:C113"/>
    <mergeCell ref="D113:D149"/>
    <mergeCell ref="E113:G113"/>
    <mergeCell ref="B114:C114"/>
    <mergeCell ref="C115:C119"/>
    <mergeCell ref="B120:C120"/>
    <mergeCell ref="C121:C125"/>
    <mergeCell ref="B126:C126"/>
    <mergeCell ref="C127:C131"/>
    <mergeCell ref="B132:C132"/>
    <mergeCell ref="C133:C137"/>
    <mergeCell ref="B138:C138"/>
    <mergeCell ref="C139:C143"/>
    <mergeCell ref="B144:C144"/>
    <mergeCell ref="C145:C149"/>
    <mergeCell ref="B73:C73"/>
    <mergeCell ref="B112:H112"/>
    <mergeCell ref="B79:C79"/>
    <mergeCell ref="C80:C86"/>
    <mergeCell ref="B87:C87"/>
    <mergeCell ref="C88:C92"/>
    <mergeCell ref="B93:C93"/>
    <mergeCell ref="C94:C98"/>
    <mergeCell ref="B99:C99"/>
    <mergeCell ref="C100:C104"/>
    <mergeCell ref="B105:C105"/>
    <mergeCell ref="C106:C110"/>
    <mergeCell ref="B111:H111"/>
    <mergeCell ref="C44:C50"/>
    <mergeCell ref="C51:C57"/>
    <mergeCell ref="B58:C58"/>
    <mergeCell ref="C59:C65"/>
    <mergeCell ref="C66:C72"/>
    <mergeCell ref="A7:H7"/>
    <mergeCell ref="A8:A333"/>
    <mergeCell ref="B12:H12"/>
    <mergeCell ref="B13:C13"/>
    <mergeCell ref="C14:C18"/>
    <mergeCell ref="B19:C19"/>
    <mergeCell ref="C74:C78"/>
    <mergeCell ref="C20:C24"/>
    <mergeCell ref="D20:D110"/>
    <mergeCell ref="B25:C25"/>
    <mergeCell ref="C26:C30"/>
    <mergeCell ref="B31:C31"/>
    <mergeCell ref="C32:C36"/>
    <mergeCell ref="B37:C37"/>
    <mergeCell ref="C38:C42"/>
    <mergeCell ref="B43:C43"/>
    <mergeCell ref="G3:H3"/>
    <mergeCell ref="A4:A5"/>
    <mergeCell ref="B4:C4"/>
    <mergeCell ref="D4:D5"/>
    <mergeCell ref="E4:G4"/>
    <mergeCell ref="H4:H5"/>
  </mergeCells>
  <pageMargins left="0.35433070866141736" right="0.15748031496062992" top="0.35433070866141736" bottom="2.598425196850394" header="0.51181102362204722" footer="0.51181102362204722"/>
  <pageSetup paperSize="9" scale="18" fitToHeight="9" orientation="portrait" horizontalDpi="300" verticalDpi="300" r:id="rId1"/>
  <headerFooter alignWithMargins="0"/>
  <rowBreaks count="1" manualBreakCount="1">
    <brk id="16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304"/>
  <sheetViews>
    <sheetView view="pageBreakPreview" zoomScale="90" zoomScaleNormal="100" zoomScaleSheetLayoutView="90" workbookViewId="0">
      <pane ySplit="5" topLeftCell="A6" activePane="bottomLeft" state="frozen"/>
      <selection activeCell="B23" sqref="B23"/>
      <selection pane="bottomLeft" activeCell="A7" sqref="A7:H7"/>
    </sheetView>
  </sheetViews>
  <sheetFormatPr defaultRowHeight="15" x14ac:dyDescent="0.25"/>
  <cols>
    <col min="1" max="1" width="22.85546875" style="2" customWidth="1"/>
    <col min="2" max="2" width="60" style="1" customWidth="1"/>
    <col min="3" max="3" width="21.28515625" style="2" customWidth="1"/>
    <col min="4" max="4" width="11.140625" style="2" customWidth="1"/>
    <col min="5" max="6" width="9.28515625" style="2" bestFit="1" customWidth="1"/>
    <col min="7" max="7" width="12" style="2" bestFit="1" customWidth="1"/>
    <col min="8" max="8" width="18.28515625" style="130" customWidth="1"/>
    <col min="9" max="10" width="11" style="2" bestFit="1" customWidth="1"/>
    <col min="11" max="16384" width="9.140625" style="2"/>
  </cols>
  <sheetData>
    <row r="1" spans="1:8" ht="18.75" x14ac:dyDescent="0.3">
      <c r="A1" s="82" t="s">
        <v>0</v>
      </c>
    </row>
    <row r="2" spans="1:8" ht="20.25" customHeight="1" x14ac:dyDescent="0.3">
      <c r="C2" s="3"/>
      <c r="D2" s="3"/>
      <c r="E2" s="3"/>
      <c r="F2" s="3"/>
      <c r="G2" s="3"/>
    </row>
    <row r="3" spans="1:8" ht="18.75" x14ac:dyDescent="0.25">
      <c r="B3" s="4"/>
      <c r="C3" s="5"/>
      <c r="D3" s="5"/>
      <c r="E3" s="5"/>
      <c r="F3" s="5"/>
      <c r="G3" s="170" t="s">
        <v>1</v>
      </c>
      <c r="H3" s="171"/>
    </row>
    <row r="4" spans="1:8" x14ac:dyDescent="0.25">
      <c r="A4" s="178" t="s">
        <v>2</v>
      </c>
      <c r="B4" s="179" t="s">
        <v>3</v>
      </c>
      <c r="C4" s="179"/>
      <c r="D4" s="179" t="s">
        <v>4</v>
      </c>
      <c r="E4" s="179" t="s">
        <v>5</v>
      </c>
      <c r="F4" s="179"/>
      <c r="G4" s="179"/>
      <c r="H4" s="180" t="s">
        <v>88</v>
      </c>
    </row>
    <row r="5" spans="1:8" ht="47.25" customHeight="1" x14ac:dyDescent="0.25">
      <c r="A5" s="178"/>
      <c r="B5" s="119" t="s">
        <v>6</v>
      </c>
      <c r="C5" s="119" t="s">
        <v>7</v>
      </c>
      <c r="D5" s="179"/>
      <c r="E5" s="119" t="s">
        <v>8</v>
      </c>
      <c r="F5" s="119" t="s">
        <v>9</v>
      </c>
      <c r="G5" s="119" t="s">
        <v>10</v>
      </c>
      <c r="H5" s="180"/>
    </row>
    <row r="6" spans="1:8" s="6" customFormat="1" ht="15.75" x14ac:dyDescent="0.25">
      <c r="A6" s="119">
        <v>1</v>
      </c>
      <c r="B6" s="119">
        <v>2</v>
      </c>
      <c r="C6" s="119">
        <v>3</v>
      </c>
      <c r="D6" s="119">
        <f>C6+1</f>
        <v>4</v>
      </c>
      <c r="E6" s="119">
        <f t="shared" ref="E6:H6" si="0">D6+1</f>
        <v>5</v>
      </c>
      <c r="F6" s="119">
        <f t="shared" si="0"/>
        <v>6</v>
      </c>
      <c r="G6" s="119">
        <f t="shared" si="0"/>
        <v>7</v>
      </c>
      <c r="H6" s="133">
        <f t="shared" si="0"/>
        <v>8</v>
      </c>
    </row>
    <row r="7" spans="1:8" x14ac:dyDescent="0.25">
      <c r="A7" s="175" t="s">
        <v>335</v>
      </c>
      <c r="B7" s="175"/>
      <c r="C7" s="175"/>
      <c r="D7" s="175"/>
      <c r="E7" s="175"/>
      <c r="F7" s="175"/>
      <c r="G7" s="175"/>
      <c r="H7" s="175"/>
    </row>
    <row r="8" spans="1:8" ht="60" x14ac:dyDescent="0.25">
      <c r="A8" s="173" t="s">
        <v>329</v>
      </c>
      <c r="B8" s="7" t="s">
        <v>78</v>
      </c>
      <c r="C8" s="8"/>
      <c r="D8" s="120"/>
      <c r="E8" s="8"/>
      <c r="F8" s="8"/>
      <c r="G8" s="8"/>
      <c r="H8" s="118"/>
    </row>
    <row r="9" spans="1:8" x14ac:dyDescent="0.25">
      <c r="A9" s="173"/>
      <c r="B9" s="93" t="s">
        <v>12</v>
      </c>
      <c r="C9" s="120" t="s">
        <v>277</v>
      </c>
      <c r="D9" s="120" t="s">
        <v>234</v>
      </c>
      <c r="E9" s="8"/>
      <c r="F9" s="8"/>
      <c r="G9" s="120">
        <v>466.1</v>
      </c>
      <c r="H9" s="118"/>
    </row>
    <row r="10" spans="1:8" x14ac:dyDescent="0.25">
      <c r="A10" s="173"/>
      <c r="B10" s="93" t="s">
        <v>14</v>
      </c>
      <c r="C10" s="10"/>
      <c r="D10" s="10"/>
      <c r="E10" s="10"/>
      <c r="F10" s="10"/>
      <c r="G10" s="10"/>
      <c r="H10" s="31"/>
    </row>
    <row r="11" spans="1:8" x14ac:dyDescent="0.25">
      <c r="A11" s="173"/>
      <c r="B11" s="93" t="s">
        <v>15</v>
      </c>
      <c r="C11" s="10"/>
      <c r="D11" s="10"/>
      <c r="E11" s="10"/>
      <c r="F11" s="10"/>
      <c r="G11" s="10"/>
      <c r="H11" s="31"/>
    </row>
    <row r="12" spans="1:8" x14ac:dyDescent="0.25">
      <c r="A12" s="173"/>
      <c r="B12" s="177" t="s">
        <v>16</v>
      </c>
      <c r="C12" s="177"/>
      <c r="D12" s="177"/>
      <c r="E12" s="177"/>
      <c r="F12" s="177"/>
      <c r="G12" s="177"/>
      <c r="H12" s="177"/>
    </row>
    <row r="13" spans="1:8" ht="30" x14ac:dyDescent="0.25">
      <c r="A13" s="173"/>
      <c r="B13" s="34" t="s">
        <v>17</v>
      </c>
      <c r="C13" s="173" t="s">
        <v>18</v>
      </c>
      <c r="D13" s="172" t="s">
        <v>43</v>
      </c>
      <c r="E13" s="11"/>
      <c r="F13" s="11"/>
      <c r="G13" s="12"/>
      <c r="H13" s="117"/>
    </row>
    <row r="14" spans="1:8" x14ac:dyDescent="0.25">
      <c r="A14" s="173"/>
      <c r="B14" s="45" t="s">
        <v>137</v>
      </c>
      <c r="C14" s="173"/>
      <c r="D14" s="172"/>
      <c r="E14" s="11"/>
      <c r="F14" s="11"/>
      <c r="G14" s="12"/>
      <c r="H14" s="117">
        <v>889.09</v>
      </c>
    </row>
    <row r="15" spans="1:8" x14ac:dyDescent="0.25">
      <c r="A15" s="173"/>
      <c r="B15" s="45" t="s">
        <v>221</v>
      </c>
      <c r="C15" s="173"/>
      <c r="D15" s="172"/>
      <c r="E15" s="11"/>
      <c r="F15" s="11"/>
      <c r="G15" s="12"/>
      <c r="H15" s="117">
        <v>220.8</v>
      </c>
    </row>
    <row r="16" spans="1:8" x14ac:dyDescent="0.25">
      <c r="A16" s="173"/>
      <c r="B16" s="45" t="s">
        <v>222</v>
      </c>
      <c r="C16" s="173"/>
      <c r="D16" s="172"/>
      <c r="E16" s="11"/>
      <c r="F16" s="11"/>
      <c r="G16" s="12"/>
      <c r="H16" s="117">
        <v>23.84</v>
      </c>
    </row>
    <row r="17" spans="1:8" x14ac:dyDescent="0.25">
      <c r="A17" s="173"/>
      <c r="B17" s="45" t="s">
        <v>223</v>
      </c>
      <c r="C17" s="173"/>
      <c r="D17" s="172"/>
      <c r="E17" s="11"/>
      <c r="F17" s="11"/>
      <c r="G17" s="12"/>
      <c r="H17" s="117">
        <v>3.14</v>
      </c>
    </row>
    <row r="18" spans="1:8" x14ac:dyDescent="0.25">
      <c r="A18" s="173"/>
      <c r="B18" s="45" t="s">
        <v>224</v>
      </c>
      <c r="C18" s="173"/>
      <c r="D18" s="172"/>
      <c r="E18" s="11"/>
      <c r="F18" s="11"/>
      <c r="G18" s="12"/>
      <c r="H18" s="117">
        <v>1.1299999999999999</v>
      </c>
    </row>
    <row r="19" spans="1:8" ht="30" x14ac:dyDescent="0.25">
      <c r="A19" s="173"/>
      <c r="B19" s="34" t="s">
        <v>26</v>
      </c>
      <c r="C19" s="173"/>
      <c r="D19" s="172"/>
      <c r="E19" s="11"/>
      <c r="F19" s="11"/>
      <c r="G19" s="12"/>
      <c r="H19" s="117" t="s">
        <v>79</v>
      </c>
    </row>
    <row r="20" spans="1:8" x14ac:dyDescent="0.25">
      <c r="A20" s="173"/>
      <c r="B20" s="34" t="s">
        <v>28</v>
      </c>
      <c r="C20" s="173"/>
      <c r="D20" s="172"/>
      <c r="E20" s="11"/>
      <c r="F20" s="11"/>
      <c r="G20" s="12"/>
      <c r="H20" s="117"/>
    </row>
    <row r="21" spans="1:8" x14ac:dyDescent="0.25">
      <c r="A21" s="173"/>
      <c r="B21" s="45" t="s">
        <v>137</v>
      </c>
      <c r="C21" s="173"/>
      <c r="D21" s="172"/>
      <c r="E21" s="11"/>
      <c r="F21" s="11"/>
      <c r="G21" s="12"/>
      <c r="H21" s="117">
        <v>504.98</v>
      </c>
    </row>
    <row r="22" spans="1:8" x14ac:dyDescent="0.25">
      <c r="A22" s="173"/>
      <c r="B22" s="45" t="s">
        <v>221</v>
      </c>
      <c r="C22" s="173"/>
      <c r="D22" s="172"/>
      <c r="E22" s="11"/>
      <c r="F22" s="11"/>
      <c r="G22" s="12"/>
      <c r="H22" s="117">
        <v>94.61</v>
      </c>
    </row>
    <row r="23" spans="1:8" x14ac:dyDescent="0.25">
      <c r="A23" s="173"/>
      <c r="B23" s="45" t="s">
        <v>222</v>
      </c>
      <c r="C23" s="173"/>
      <c r="D23" s="172"/>
      <c r="E23" s="11"/>
      <c r="F23" s="11"/>
      <c r="G23" s="12"/>
      <c r="H23" s="117">
        <v>12</v>
      </c>
    </row>
    <row r="24" spans="1:8" x14ac:dyDescent="0.25">
      <c r="A24" s="173"/>
      <c r="B24" s="45" t="s">
        <v>223</v>
      </c>
      <c r="C24" s="173"/>
      <c r="D24" s="172"/>
      <c r="E24" s="11"/>
      <c r="F24" s="11"/>
      <c r="G24" s="12"/>
      <c r="H24" s="117">
        <v>1.75</v>
      </c>
    </row>
    <row r="25" spans="1:8" x14ac:dyDescent="0.25">
      <c r="A25" s="173"/>
      <c r="B25" s="45" t="s">
        <v>224</v>
      </c>
      <c r="C25" s="173"/>
      <c r="D25" s="172"/>
      <c r="E25" s="11"/>
      <c r="F25" s="11"/>
      <c r="G25" s="12"/>
      <c r="H25" s="117">
        <v>0.65</v>
      </c>
    </row>
    <row r="26" spans="1:8" ht="30" x14ac:dyDescent="0.25">
      <c r="A26" s="173"/>
      <c r="B26" s="34" t="s">
        <v>94</v>
      </c>
      <c r="C26" s="173"/>
      <c r="D26" s="172"/>
      <c r="E26" s="11"/>
      <c r="F26" s="11"/>
      <c r="G26" s="12"/>
      <c r="H26" s="117"/>
    </row>
    <row r="27" spans="1:8" x14ac:dyDescent="0.25">
      <c r="A27" s="173"/>
      <c r="B27" s="45" t="s">
        <v>137</v>
      </c>
      <c r="C27" s="173"/>
      <c r="D27" s="172"/>
      <c r="E27" s="11"/>
      <c r="F27" s="11"/>
      <c r="G27" s="12"/>
      <c r="H27" s="117" t="s">
        <v>79</v>
      </c>
    </row>
    <row r="28" spans="1:8" x14ac:dyDescent="0.25">
      <c r="A28" s="173"/>
      <c r="B28" s="45" t="s">
        <v>221</v>
      </c>
      <c r="C28" s="173"/>
      <c r="D28" s="172"/>
      <c r="E28" s="11"/>
      <c r="F28" s="11"/>
      <c r="G28" s="12"/>
      <c r="H28" s="117" t="s">
        <v>79</v>
      </c>
    </row>
    <row r="29" spans="1:8" x14ac:dyDescent="0.25">
      <c r="A29" s="173"/>
      <c r="B29" s="45" t="s">
        <v>222</v>
      </c>
      <c r="C29" s="173"/>
      <c r="D29" s="172"/>
      <c r="E29" s="11"/>
      <c r="F29" s="11"/>
      <c r="G29" s="12"/>
      <c r="H29" s="117">
        <v>8.91</v>
      </c>
    </row>
    <row r="30" spans="1:8" x14ac:dyDescent="0.25">
      <c r="A30" s="173"/>
      <c r="B30" s="45" t="s">
        <v>223</v>
      </c>
      <c r="C30" s="173"/>
      <c r="D30" s="172"/>
      <c r="E30" s="11"/>
      <c r="F30" s="11"/>
      <c r="G30" s="12"/>
      <c r="H30" s="117">
        <v>1.33</v>
      </c>
    </row>
    <row r="31" spans="1:8" x14ac:dyDescent="0.25">
      <c r="A31" s="173"/>
      <c r="B31" s="45" t="s">
        <v>224</v>
      </c>
      <c r="C31" s="173"/>
      <c r="D31" s="172"/>
      <c r="E31" s="11"/>
      <c r="F31" s="11"/>
      <c r="G31" s="12"/>
      <c r="H31" s="117">
        <v>0.47</v>
      </c>
    </row>
    <row r="32" spans="1:8" ht="30" x14ac:dyDescent="0.25">
      <c r="A32" s="173"/>
      <c r="B32" s="34" t="s">
        <v>30</v>
      </c>
      <c r="C32" s="173"/>
      <c r="D32" s="172"/>
      <c r="E32" s="11"/>
      <c r="F32" s="11"/>
      <c r="G32" s="12"/>
      <c r="H32" s="117"/>
    </row>
    <row r="33" spans="1:8" x14ac:dyDescent="0.25">
      <c r="A33" s="173"/>
      <c r="B33" s="45" t="s">
        <v>137</v>
      </c>
      <c r="C33" s="173"/>
      <c r="D33" s="172"/>
      <c r="E33" s="11"/>
      <c r="F33" s="11"/>
      <c r="G33" s="12"/>
      <c r="H33" s="117">
        <v>683.79</v>
      </c>
    </row>
    <row r="34" spans="1:8" x14ac:dyDescent="0.25">
      <c r="A34" s="173"/>
      <c r="B34" s="45" t="s">
        <v>221</v>
      </c>
      <c r="C34" s="173"/>
      <c r="D34" s="172"/>
      <c r="E34" s="11"/>
      <c r="F34" s="11"/>
      <c r="G34" s="12"/>
      <c r="H34" s="117">
        <v>159.33000000000001</v>
      </c>
    </row>
    <row r="35" spans="1:8" x14ac:dyDescent="0.25">
      <c r="A35" s="173"/>
      <c r="B35" s="45" t="s">
        <v>222</v>
      </c>
      <c r="C35" s="173"/>
      <c r="D35" s="172"/>
      <c r="E35" s="11"/>
      <c r="F35" s="11"/>
      <c r="G35" s="12"/>
      <c r="H35" s="117">
        <v>16.95</v>
      </c>
    </row>
    <row r="36" spans="1:8" x14ac:dyDescent="0.25">
      <c r="A36" s="173"/>
      <c r="B36" s="45" t="s">
        <v>223</v>
      </c>
      <c r="C36" s="173"/>
      <c r="D36" s="172"/>
      <c r="E36" s="11"/>
      <c r="F36" s="11"/>
      <c r="G36" s="12"/>
      <c r="H36" s="117">
        <v>2.08</v>
      </c>
    </row>
    <row r="37" spans="1:8" x14ac:dyDescent="0.25">
      <c r="A37" s="173"/>
      <c r="B37" s="45" t="s">
        <v>224</v>
      </c>
      <c r="C37" s="173"/>
      <c r="D37" s="172"/>
      <c r="E37" s="11"/>
      <c r="F37" s="11"/>
      <c r="G37" s="12"/>
      <c r="H37" s="117">
        <v>0.74</v>
      </c>
    </row>
    <row r="38" spans="1:8" x14ac:dyDescent="0.25">
      <c r="A38" s="173"/>
      <c r="B38" s="44" t="s">
        <v>315</v>
      </c>
      <c r="C38" s="173"/>
      <c r="D38" s="172"/>
      <c r="E38" s="11"/>
      <c r="F38" s="11"/>
      <c r="G38" s="12"/>
      <c r="H38" s="117"/>
    </row>
    <row r="39" spans="1:8" x14ac:dyDescent="0.25">
      <c r="A39" s="173"/>
      <c r="B39" s="45" t="s">
        <v>137</v>
      </c>
      <c r="C39" s="173"/>
      <c r="D39" s="172"/>
      <c r="E39" s="11"/>
      <c r="F39" s="11"/>
      <c r="G39" s="12"/>
      <c r="H39" s="117">
        <v>2077.86</v>
      </c>
    </row>
    <row r="40" spans="1:8" x14ac:dyDescent="0.25">
      <c r="A40" s="173"/>
      <c r="B40" s="45" t="s">
        <v>221</v>
      </c>
      <c r="C40" s="173"/>
      <c r="D40" s="172"/>
      <c r="E40" s="11"/>
      <c r="F40" s="11"/>
      <c r="G40" s="12"/>
      <c r="H40" s="117">
        <v>474.74</v>
      </c>
    </row>
    <row r="41" spans="1:8" x14ac:dyDescent="0.25">
      <c r="A41" s="173"/>
      <c r="B41" s="45" t="s">
        <v>222</v>
      </c>
      <c r="C41" s="173"/>
      <c r="D41" s="172"/>
      <c r="E41" s="11"/>
      <c r="F41" s="11"/>
      <c r="G41" s="12"/>
      <c r="H41" s="117">
        <v>61.69</v>
      </c>
    </row>
    <row r="42" spans="1:8" x14ac:dyDescent="0.25">
      <c r="A42" s="173"/>
      <c r="B42" s="45" t="s">
        <v>223</v>
      </c>
      <c r="C42" s="173"/>
      <c r="D42" s="172"/>
      <c r="E42" s="11"/>
      <c r="F42" s="11"/>
      <c r="G42" s="12"/>
      <c r="H42" s="117">
        <v>8.3000000000000007</v>
      </c>
    </row>
    <row r="43" spans="1:8" x14ac:dyDescent="0.25">
      <c r="A43" s="173"/>
      <c r="B43" s="45" t="s">
        <v>224</v>
      </c>
      <c r="C43" s="173"/>
      <c r="D43" s="172"/>
      <c r="E43" s="11"/>
      <c r="F43" s="11"/>
      <c r="G43" s="12"/>
      <c r="H43" s="117">
        <v>2.98</v>
      </c>
    </row>
    <row r="44" spans="1:8" ht="30" x14ac:dyDescent="0.25">
      <c r="A44" s="173"/>
      <c r="B44" s="44" t="s">
        <v>31</v>
      </c>
      <c r="C44" s="173"/>
      <c r="D44" s="172"/>
      <c r="E44" s="11"/>
      <c r="F44" s="11"/>
      <c r="G44" s="12"/>
      <c r="H44" s="117"/>
    </row>
    <row r="45" spans="1:8" x14ac:dyDescent="0.25">
      <c r="A45" s="173"/>
      <c r="B45" s="44" t="s">
        <v>32</v>
      </c>
      <c r="C45" s="173"/>
      <c r="D45" s="172"/>
      <c r="E45" s="11"/>
      <c r="F45" s="11"/>
      <c r="G45" s="12"/>
      <c r="H45" s="117"/>
    </row>
    <row r="46" spans="1:8" x14ac:dyDescent="0.25">
      <c r="A46" s="173"/>
      <c r="B46" s="44" t="s">
        <v>225</v>
      </c>
      <c r="C46" s="173"/>
      <c r="D46" s="172"/>
      <c r="E46" s="11"/>
      <c r="F46" s="11"/>
      <c r="G46" s="12"/>
      <c r="H46" s="117"/>
    </row>
    <row r="47" spans="1:8" x14ac:dyDescent="0.25">
      <c r="A47" s="173"/>
      <c r="B47" s="45" t="s">
        <v>137</v>
      </c>
      <c r="C47" s="173"/>
      <c r="D47" s="172"/>
      <c r="E47" s="11"/>
      <c r="F47" s="11"/>
      <c r="G47" s="12"/>
      <c r="H47" s="117">
        <v>38134.050000000003</v>
      </c>
    </row>
    <row r="48" spans="1:8" x14ac:dyDescent="0.25">
      <c r="A48" s="173"/>
      <c r="B48" s="45" t="s">
        <v>221</v>
      </c>
      <c r="C48" s="173"/>
      <c r="D48" s="172"/>
      <c r="E48" s="11"/>
      <c r="F48" s="11"/>
      <c r="G48" s="12"/>
      <c r="H48" s="117">
        <v>17838.96</v>
      </c>
    </row>
    <row r="49" spans="1:8" x14ac:dyDescent="0.25">
      <c r="A49" s="173"/>
      <c r="B49" s="45" t="s">
        <v>222</v>
      </c>
      <c r="C49" s="173"/>
      <c r="D49" s="172"/>
      <c r="E49" s="11"/>
      <c r="F49" s="11"/>
      <c r="G49" s="12"/>
      <c r="H49" s="117">
        <v>7529.08</v>
      </c>
    </row>
    <row r="50" spans="1:8" x14ac:dyDescent="0.25">
      <c r="A50" s="173"/>
      <c r="B50" s="45" t="s">
        <v>223</v>
      </c>
      <c r="C50" s="173"/>
      <c r="D50" s="172"/>
      <c r="E50" s="11"/>
      <c r="F50" s="11"/>
      <c r="G50" s="12"/>
      <c r="H50" s="117">
        <v>4478.24</v>
      </c>
    </row>
    <row r="51" spans="1:8" x14ac:dyDescent="0.25">
      <c r="A51" s="173"/>
      <c r="B51" s="45" t="s">
        <v>224</v>
      </c>
      <c r="C51" s="173"/>
      <c r="D51" s="172"/>
      <c r="E51" s="11"/>
      <c r="F51" s="11"/>
      <c r="G51" s="12"/>
      <c r="H51" s="117">
        <v>1610.88</v>
      </c>
    </row>
    <row r="52" spans="1:8" x14ac:dyDescent="0.25">
      <c r="A52" s="173"/>
      <c r="B52" s="44" t="s">
        <v>226</v>
      </c>
      <c r="C52" s="173"/>
      <c r="D52" s="172"/>
      <c r="E52" s="11"/>
      <c r="F52" s="11"/>
      <c r="G52" s="12"/>
      <c r="H52" s="117"/>
    </row>
    <row r="53" spans="1:8" x14ac:dyDescent="0.25">
      <c r="A53" s="173"/>
      <c r="B53" s="45" t="s">
        <v>137</v>
      </c>
      <c r="C53" s="173"/>
      <c r="D53" s="172"/>
      <c r="E53" s="11"/>
      <c r="F53" s="11"/>
      <c r="G53" s="12"/>
      <c r="H53" s="117">
        <v>19067.03</v>
      </c>
    </row>
    <row r="54" spans="1:8" x14ac:dyDescent="0.25">
      <c r="A54" s="173"/>
      <c r="B54" s="45" t="s">
        <v>221</v>
      </c>
      <c r="C54" s="173"/>
      <c r="D54" s="172"/>
      <c r="E54" s="11"/>
      <c r="F54" s="11"/>
      <c r="G54" s="12"/>
      <c r="H54" s="117">
        <v>8919.48</v>
      </c>
    </row>
    <row r="55" spans="1:8" x14ac:dyDescent="0.25">
      <c r="A55" s="173"/>
      <c r="B55" s="45" t="s">
        <v>222</v>
      </c>
      <c r="C55" s="173"/>
      <c r="D55" s="172"/>
      <c r="E55" s="11"/>
      <c r="F55" s="11"/>
      <c r="G55" s="12"/>
      <c r="H55" s="117">
        <v>7529.08</v>
      </c>
    </row>
    <row r="56" spans="1:8" x14ac:dyDescent="0.25">
      <c r="A56" s="173"/>
      <c r="B56" s="45" t="s">
        <v>223</v>
      </c>
      <c r="C56" s="173"/>
      <c r="D56" s="172"/>
      <c r="E56" s="11"/>
      <c r="F56" s="11"/>
      <c r="G56" s="12"/>
      <c r="H56" s="117">
        <v>4478.24</v>
      </c>
    </row>
    <row r="57" spans="1:8" x14ac:dyDescent="0.25">
      <c r="A57" s="173"/>
      <c r="B57" s="45" t="s">
        <v>224</v>
      </c>
      <c r="C57" s="173"/>
      <c r="D57" s="172"/>
      <c r="E57" s="11"/>
      <c r="F57" s="11"/>
      <c r="G57" s="12"/>
      <c r="H57" s="117">
        <v>1610.88</v>
      </c>
    </row>
    <row r="58" spans="1:8" ht="45" x14ac:dyDescent="0.25">
      <c r="A58" s="173"/>
      <c r="B58" s="44" t="s">
        <v>227</v>
      </c>
      <c r="C58" s="173"/>
      <c r="D58" s="172"/>
      <c r="E58" s="11"/>
      <c r="F58" s="11"/>
      <c r="G58" s="12"/>
      <c r="H58" s="117"/>
    </row>
    <row r="59" spans="1:8" x14ac:dyDescent="0.25">
      <c r="A59" s="173"/>
      <c r="B59" s="44" t="s">
        <v>225</v>
      </c>
      <c r="C59" s="173"/>
      <c r="D59" s="172"/>
      <c r="E59" s="11"/>
      <c r="F59" s="11"/>
      <c r="G59" s="12"/>
      <c r="H59" s="117"/>
    </row>
    <row r="60" spans="1:8" x14ac:dyDescent="0.25">
      <c r="A60" s="173"/>
      <c r="B60" s="45" t="s">
        <v>137</v>
      </c>
      <c r="C60" s="173"/>
      <c r="D60" s="172"/>
      <c r="E60" s="11"/>
      <c r="F60" s="11"/>
      <c r="G60" s="12"/>
      <c r="H60" s="117">
        <v>33298.01</v>
      </c>
    </row>
    <row r="61" spans="1:8" x14ac:dyDescent="0.25">
      <c r="A61" s="173"/>
      <c r="B61" s="45" t="s">
        <v>221</v>
      </c>
      <c r="C61" s="173"/>
      <c r="D61" s="172"/>
      <c r="E61" s="11"/>
      <c r="F61" s="11"/>
      <c r="G61" s="12"/>
      <c r="H61" s="117">
        <v>3746.03</v>
      </c>
    </row>
    <row r="62" spans="1:8" x14ac:dyDescent="0.25">
      <c r="A62" s="173"/>
      <c r="B62" s="45" t="s">
        <v>222</v>
      </c>
      <c r="C62" s="173"/>
      <c r="D62" s="172"/>
      <c r="E62" s="11"/>
      <c r="F62" s="11"/>
      <c r="G62" s="12"/>
      <c r="H62" s="117">
        <v>60393.1</v>
      </c>
    </row>
    <row r="63" spans="1:8" x14ac:dyDescent="0.25">
      <c r="A63" s="173"/>
      <c r="B63" s="45" t="s">
        <v>223</v>
      </c>
      <c r="C63" s="173"/>
      <c r="D63" s="172"/>
      <c r="E63" s="11"/>
      <c r="F63" s="11"/>
      <c r="G63" s="12"/>
      <c r="H63" s="117">
        <v>2819.59</v>
      </c>
    </row>
    <row r="64" spans="1:8" x14ac:dyDescent="0.25">
      <c r="A64" s="173"/>
      <c r="B64" s="45" t="s">
        <v>224</v>
      </c>
      <c r="C64" s="173"/>
      <c r="D64" s="172"/>
      <c r="E64" s="11"/>
      <c r="F64" s="11"/>
      <c r="G64" s="12"/>
      <c r="H64" s="117">
        <v>1061.77</v>
      </c>
    </row>
    <row r="65" spans="1:8" x14ac:dyDescent="0.25">
      <c r="A65" s="173"/>
      <c r="B65" s="44" t="s">
        <v>226</v>
      </c>
      <c r="C65" s="173"/>
      <c r="D65" s="172"/>
      <c r="E65" s="11"/>
      <c r="F65" s="11"/>
      <c r="G65" s="12"/>
      <c r="H65" s="117"/>
    </row>
    <row r="66" spans="1:8" x14ac:dyDescent="0.25">
      <c r="A66" s="173"/>
      <c r="B66" s="45" t="s">
        <v>137</v>
      </c>
      <c r="C66" s="173"/>
      <c r="D66" s="172"/>
      <c r="E66" s="11"/>
      <c r="F66" s="11"/>
      <c r="G66" s="12"/>
      <c r="H66" s="117">
        <v>16649.009999999998</v>
      </c>
    </row>
    <row r="67" spans="1:8" x14ac:dyDescent="0.25">
      <c r="A67" s="173"/>
      <c r="B67" s="45" t="s">
        <v>221</v>
      </c>
      <c r="C67" s="173"/>
      <c r="D67" s="172"/>
      <c r="E67" s="11"/>
      <c r="F67" s="11"/>
      <c r="G67" s="12"/>
      <c r="H67" s="117">
        <v>1873.02</v>
      </c>
    </row>
    <row r="68" spans="1:8" x14ac:dyDescent="0.25">
      <c r="A68" s="173"/>
      <c r="B68" s="45" t="s">
        <v>222</v>
      </c>
      <c r="C68" s="173"/>
      <c r="D68" s="172"/>
      <c r="E68" s="11"/>
      <c r="F68" s="11"/>
      <c r="G68" s="12"/>
      <c r="H68" s="117">
        <v>60393.1</v>
      </c>
    </row>
    <row r="69" spans="1:8" x14ac:dyDescent="0.25">
      <c r="A69" s="173"/>
      <c r="B69" s="45" t="s">
        <v>223</v>
      </c>
      <c r="C69" s="173"/>
      <c r="D69" s="172"/>
      <c r="E69" s="11"/>
      <c r="F69" s="11"/>
      <c r="G69" s="12"/>
      <c r="H69" s="117">
        <v>2819.59</v>
      </c>
    </row>
    <row r="70" spans="1:8" x14ac:dyDescent="0.25">
      <c r="A70" s="173"/>
      <c r="B70" s="45" t="s">
        <v>224</v>
      </c>
      <c r="C70" s="173"/>
      <c r="D70" s="172"/>
      <c r="E70" s="11"/>
      <c r="F70" s="11"/>
      <c r="G70" s="12"/>
      <c r="H70" s="117">
        <v>1061.77</v>
      </c>
    </row>
    <row r="71" spans="1:8" x14ac:dyDescent="0.25">
      <c r="A71" s="173"/>
      <c r="B71" s="44" t="s">
        <v>81</v>
      </c>
      <c r="C71" s="173"/>
      <c r="D71" s="172"/>
      <c r="E71" s="11"/>
      <c r="F71" s="11"/>
      <c r="G71" s="12"/>
      <c r="H71" s="117" t="s">
        <v>79</v>
      </c>
    </row>
    <row r="72" spans="1:8" x14ac:dyDescent="0.25">
      <c r="A72" s="173"/>
      <c r="B72" s="44" t="s">
        <v>101</v>
      </c>
      <c r="C72" s="173"/>
      <c r="D72" s="172"/>
      <c r="E72" s="11"/>
      <c r="F72" s="11"/>
      <c r="G72" s="12"/>
      <c r="H72" s="117" t="s">
        <v>79</v>
      </c>
    </row>
    <row r="73" spans="1:8" ht="45" x14ac:dyDescent="0.25">
      <c r="A73" s="173"/>
      <c r="B73" s="44" t="s">
        <v>228</v>
      </c>
      <c r="C73" s="173"/>
      <c r="D73" s="172"/>
      <c r="E73" s="11"/>
      <c r="F73" s="11"/>
      <c r="G73" s="12"/>
      <c r="H73" s="117"/>
    </row>
    <row r="74" spans="1:8" x14ac:dyDescent="0.25">
      <c r="A74" s="173"/>
      <c r="B74" s="44" t="s">
        <v>225</v>
      </c>
      <c r="C74" s="173"/>
      <c r="D74" s="172"/>
      <c r="E74" s="11"/>
      <c r="F74" s="11"/>
      <c r="G74" s="12"/>
      <c r="H74" s="75"/>
    </row>
    <row r="75" spans="1:8" x14ac:dyDescent="0.25">
      <c r="A75" s="173"/>
      <c r="B75" s="45" t="s">
        <v>137</v>
      </c>
      <c r="C75" s="173"/>
      <c r="D75" s="172"/>
      <c r="E75" s="11"/>
      <c r="F75" s="11"/>
      <c r="G75" s="12"/>
      <c r="H75" s="181">
        <v>4425.32</v>
      </c>
    </row>
    <row r="76" spans="1:8" x14ac:dyDescent="0.25">
      <c r="A76" s="173"/>
      <c r="B76" s="45" t="s">
        <v>221</v>
      </c>
      <c r="C76" s="173"/>
      <c r="D76" s="172"/>
      <c r="E76" s="11"/>
      <c r="F76" s="11"/>
      <c r="G76" s="12"/>
      <c r="H76" s="181"/>
    </row>
    <row r="77" spans="1:8" x14ac:dyDescent="0.25">
      <c r="A77" s="173"/>
      <c r="B77" s="45" t="s">
        <v>222</v>
      </c>
      <c r="C77" s="173"/>
      <c r="D77" s="172"/>
      <c r="E77" s="11"/>
      <c r="F77" s="11"/>
      <c r="G77" s="12"/>
      <c r="H77" s="181"/>
    </row>
    <row r="78" spans="1:8" x14ac:dyDescent="0.25">
      <c r="A78" s="173"/>
      <c r="B78" s="45" t="s">
        <v>223</v>
      </c>
      <c r="C78" s="173"/>
      <c r="D78" s="172"/>
      <c r="E78" s="11"/>
      <c r="F78" s="11"/>
      <c r="G78" s="12"/>
      <c r="H78" s="181"/>
    </row>
    <row r="79" spans="1:8" x14ac:dyDescent="0.25">
      <c r="A79" s="173"/>
      <c r="B79" s="45" t="s">
        <v>224</v>
      </c>
      <c r="C79" s="173"/>
      <c r="D79" s="172"/>
      <c r="E79" s="11"/>
      <c r="F79" s="11"/>
      <c r="G79" s="12"/>
      <c r="H79" s="181"/>
    </row>
    <row r="80" spans="1:8" x14ac:dyDescent="0.25">
      <c r="A80" s="173"/>
      <c r="B80" s="44" t="s">
        <v>226</v>
      </c>
      <c r="C80" s="173"/>
      <c r="D80" s="172"/>
      <c r="E80" s="11"/>
      <c r="F80" s="11"/>
      <c r="G80" s="12"/>
      <c r="H80" s="117"/>
    </row>
    <row r="81" spans="1:8" x14ac:dyDescent="0.25">
      <c r="A81" s="173"/>
      <c r="B81" s="45" t="s">
        <v>137</v>
      </c>
      <c r="C81" s="173"/>
      <c r="D81" s="172"/>
      <c r="E81" s="11"/>
      <c r="F81" s="11"/>
      <c r="G81" s="12"/>
      <c r="H81" s="181">
        <v>2212.66</v>
      </c>
    </row>
    <row r="82" spans="1:8" x14ac:dyDescent="0.25">
      <c r="A82" s="173"/>
      <c r="B82" s="45" t="s">
        <v>221</v>
      </c>
      <c r="C82" s="173"/>
      <c r="D82" s="172"/>
      <c r="E82" s="11"/>
      <c r="F82" s="11"/>
      <c r="G82" s="12"/>
      <c r="H82" s="181"/>
    </row>
    <row r="83" spans="1:8" x14ac:dyDescent="0.25">
      <c r="A83" s="173"/>
      <c r="B83" s="45" t="s">
        <v>222</v>
      </c>
      <c r="C83" s="173"/>
      <c r="D83" s="172"/>
      <c r="E83" s="11"/>
      <c r="F83" s="11"/>
      <c r="G83" s="12"/>
      <c r="H83" s="181">
        <v>4425.32</v>
      </c>
    </row>
    <row r="84" spans="1:8" x14ac:dyDescent="0.25">
      <c r="A84" s="173"/>
      <c r="B84" s="45" t="s">
        <v>223</v>
      </c>
      <c r="C84" s="173"/>
      <c r="D84" s="172"/>
      <c r="E84" s="11"/>
      <c r="F84" s="11"/>
      <c r="G84" s="12"/>
      <c r="H84" s="181"/>
    </row>
    <row r="85" spans="1:8" x14ac:dyDescent="0.25">
      <c r="A85" s="173"/>
      <c r="B85" s="45" t="s">
        <v>224</v>
      </c>
      <c r="C85" s="173"/>
      <c r="D85" s="172"/>
      <c r="E85" s="11"/>
      <c r="F85" s="11"/>
      <c r="G85" s="12"/>
      <c r="H85" s="181"/>
    </row>
    <row r="86" spans="1:8" ht="30" x14ac:dyDescent="0.25">
      <c r="A86" s="173"/>
      <c r="B86" s="34" t="s">
        <v>17</v>
      </c>
      <c r="C86" s="176" t="s">
        <v>38</v>
      </c>
      <c r="D86" s="172"/>
      <c r="E86" s="11"/>
      <c r="F86" s="11"/>
      <c r="G86" s="13"/>
      <c r="H86" s="117"/>
    </row>
    <row r="87" spans="1:8" x14ac:dyDescent="0.25">
      <c r="A87" s="173"/>
      <c r="B87" s="45" t="s">
        <v>137</v>
      </c>
      <c r="C87" s="176"/>
      <c r="D87" s="172"/>
      <c r="E87" s="11"/>
      <c r="F87" s="11"/>
      <c r="G87" s="13"/>
      <c r="H87" s="117">
        <v>889.09</v>
      </c>
    </row>
    <row r="88" spans="1:8" x14ac:dyDescent="0.25">
      <c r="A88" s="173"/>
      <c r="B88" s="45" t="s">
        <v>221</v>
      </c>
      <c r="C88" s="176"/>
      <c r="D88" s="172"/>
      <c r="E88" s="11"/>
      <c r="F88" s="11"/>
      <c r="G88" s="13"/>
      <c r="H88" s="117">
        <v>220.8</v>
      </c>
    </row>
    <row r="89" spans="1:8" x14ac:dyDescent="0.25">
      <c r="A89" s="173"/>
      <c r="B89" s="45" t="s">
        <v>222</v>
      </c>
      <c r="C89" s="176"/>
      <c r="D89" s="172"/>
      <c r="E89" s="11"/>
      <c r="F89" s="11"/>
      <c r="G89" s="13"/>
      <c r="H89" s="117">
        <v>23.84</v>
      </c>
    </row>
    <row r="90" spans="1:8" x14ac:dyDescent="0.25">
      <c r="A90" s="173"/>
      <c r="B90" s="45" t="s">
        <v>223</v>
      </c>
      <c r="C90" s="176"/>
      <c r="D90" s="172"/>
      <c r="E90" s="11"/>
      <c r="F90" s="11"/>
      <c r="G90" s="13"/>
      <c r="H90" s="117">
        <v>3.14</v>
      </c>
    </row>
    <row r="91" spans="1:8" x14ac:dyDescent="0.25">
      <c r="A91" s="173"/>
      <c r="B91" s="45" t="s">
        <v>224</v>
      </c>
      <c r="C91" s="176"/>
      <c r="D91" s="172"/>
      <c r="E91" s="11"/>
      <c r="F91" s="11"/>
      <c r="G91" s="13"/>
      <c r="H91" s="117">
        <v>1.1299999999999999</v>
      </c>
    </row>
    <row r="92" spans="1:8" ht="30" x14ac:dyDescent="0.25">
      <c r="A92" s="173"/>
      <c r="B92" s="34" t="s">
        <v>26</v>
      </c>
      <c r="C92" s="176"/>
      <c r="D92" s="172"/>
      <c r="E92" s="11"/>
      <c r="F92" s="11"/>
      <c r="G92" s="13"/>
      <c r="H92" s="117" t="s">
        <v>79</v>
      </c>
    </row>
    <row r="93" spans="1:8" x14ac:dyDescent="0.25">
      <c r="A93" s="173"/>
      <c r="B93" s="34" t="s">
        <v>28</v>
      </c>
      <c r="C93" s="176"/>
      <c r="D93" s="172"/>
      <c r="E93" s="11"/>
      <c r="F93" s="11"/>
      <c r="G93" s="13"/>
      <c r="H93" s="117"/>
    </row>
    <row r="94" spans="1:8" x14ac:dyDescent="0.25">
      <c r="A94" s="173"/>
      <c r="B94" s="45" t="s">
        <v>137</v>
      </c>
      <c r="C94" s="176"/>
      <c r="D94" s="172"/>
      <c r="E94" s="11"/>
      <c r="F94" s="11"/>
      <c r="G94" s="13"/>
      <c r="H94" s="117">
        <v>504.98</v>
      </c>
    </row>
    <row r="95" spans="1:8" x14ac:dyDescent="0.25">
      <c r="A95" s="173"/>
      <c r="B95" s="45" t="s">
        <v>221</v>
      </c>
      <c r="C95" s="176"/>
      <c r="D95" s="172"/>
      <c r="E95" s="11"/>
      <c r="F95" s="11"/>
      <c r="G95" s="13"/>
      <c r="H95" s="117">
        <v>94.61</v>
      </c>
    </row>
    <row r="96" spans="1:8" x14ac:dyDescent="0.25">
      <c r="A96" s="173"/>
      <c r="B96" s="45" t="s">
        <v>222</v>
      </c>
      <c r="C96" s="176"/>
      <c r="D96" s="172"/>
      <c r="E96" s="11"/>
      <c r="F96" s="11"/>
      <c r="G96" s="13"/>
      <c r="H96" s="117">
        <v>12</v>
      </c>
    </row>
    <row r="97" spans="1:8" x14ac:dyDescent="0.25">
      <c r="A97" s="173"/>
      <c r="B97" s="45" t="s">
        <v>223</v>
      </c>
      <c r="C97" s="176"/>
      <c r="D97" s="172"/>
      <c r="E97" s="11"/>
      <c r="F97" s="11"/>
      <c r="G97" s="13"/>
      <c r="H97" s="117">
        <v>1.75</v>
      </c>
    </row>
    <row r="98" spans="1:8" x14ac:dyDescent="0.25">
      <c r="A98" s="173"/>
      <c r="B98" s="45" t="s">
        <v>224</v>
      </c>
      <c r="C98" s="176"/>
      <c r="D98" s="172"/>
      <c r="E98" s="11"/>
      <c r="F98" s="11"/>
      <c r="G98" s="13"/>
      <c r="H98" s="117">
        <v>0.65</v>
      </c>
    </row>
    <row r="99" spans="1:8" ht="30" x14ac:dyDescent="0.25">
      <c r="A99" s="173"/>
      <c r="B99" s="34" t="s">
        <v>94</v>
      </c>
      <c r="C99" s="176"/>
      <c r="D99" s="172"/>
      <c r="E99" s="11"/>
      <c r="F99" s="11"/>
      <c r="G99" s="13"/>
      <c r="H99" s="117"/>
    </row>
    <row r="100" spans="1:8" x14ac:dyDescent="0.25">
      <c r="A100" s="173"/>
      <c r="B100" s="45" t="s">
        <v>137</v>
      </c>
      <c r="C100" s="176"/>
      <c r="D100" s="172"/>
      <c r="E100" s="11"/>
      <c r="F100" s="11"/>
      <c r="G100" s="13"/>
      <c r="H100" s="117" t="s">
        <v>79</v>
      </c>
    </row>
    <row r="101" spans="1:8" x14ac:dyDescent="0.25">
      <c r="A101" s="173"/>
      <c r="B101" s="45" t="s">
        <v>221</v>
      </c>
      <c r="C101" s="176"/>
      <c r="D101" s="172"/>
      <c r="E101" s="11"/>
      <c r="F101" s="11"/>
      <c r="G101" s="13"/>
      <c r="H101" s="117" t="s">
        <v>79</v>
      </c>
    </row>
    <row r="102" spans="1:8" x14ac:dyDescent="0.25">
      <c r="A102" s="173"/>
      <c r="B102" s="45" t="s">
        <v>222</v>
      </c>
      <c r="C102" s="176"/>
      <c r="D102" s="172"/>
      <c r="E102" s="11"/>
      <c r="F102" s="11"/>
      <c r="G102" s="13"/>
      <c r="H102" s="117">
        <v>8.91</v>
      </c>
    </row>
    <row r="103" spans="1:8" x14ac:dyDescent="0.25">
      <c r="A103" s="173"/>
      <c r="B103" s="45" t="s">
        <v>223</v>
      </c>
      <c r="C103" s="176"/>
      <c r="D103" s="172"/>
      <c r="E103" s="11"/>
      <c r="F103" s="11"/>
      <c r="G103" s="13"/>
      <c r="H103" s="117">
        <v>1.33</v>
      </c>
    </row>
    <row r="104" spans="1:8" x14ac:dyDescent="0.25">
      <c r="A104" s="173"/>
      <c r="B104" s="45" t="s">
        <v>224</v>
      </c>
      <c r="C104" s="176"/>
      <c r="D104" s="172"/>
      <c r="E104" s="11"/>
      <c r="F104" s="11"/>
      <c r="G104" s="13"/>
      <c r="H104" s="117">
        <v>0.47</v>
      </c>
    </row>
    <row r="105" spans="1:8" ht="30" x14ac:dyDescent="0.25">
      <c r="A105" s="173"/>
      <c r="B105" s="34" t="s">
        <v>30</v>
      </c>
      <c r="C105" s="176"/>
      <c r="D105" s="172"/>
      <c r="E105" s="11"/>
      <c r="F105" s="11"/>
      <c r="G105" s="13"/>
      <c r="H105" s="117"/>
    </row>
    <row r="106" spans="1:8" x14ac:dyDescent="0.25">
      <c r="A106" s="173"/>
      <c r="B106" s="45" t="s">
        <v>137</v>
      </c>
      <c r="C106" s="176"/>
      <c r="D106" s="172"/>
      <c r="E106" s="11"/>
      <c r="F106" s="11"/>
      <c r="G106" s="13"/>
      <c r="H106" s="117">
        <v>683.79</v>
      </c>
    </row>
    <row r="107" spans="1:8" x14ac:dyDescent="0.25">
      <c r="A107" s="173"/>
      <c r="B107" s="45" t="s">
        <v>221</v>
      </c>
      <c r="C107" s="176"/>
      <c r="D107" s="172"/>
      <c r="E107" s="11"/>
      <c r="F107" s="11"/>
      <c r="G107" s="13"/>
      <c r="H107" s="117">
        <v>159.33000000000001</v>
      </c>
    </row>
    <row r="108" spans="1:8" x14ac:dyDescent="0.25">
      <c r="A108" s="173"/>
      <c r="B108" s="45" t="s">
        <v>222</v>
      </c>
      <c r="C108" s="176"/>
      <c r="D108" s="172"/>
      <c r="E108" s="11"/>
      <c r="F108" s="11"/>
      <c r="G108" s="13"/>
      <c r="H108" s="117">
        <v>16.95</v>
      </c>
    </row>
    <row r="109" spans="1:8" x14ac:dyDescent="0.25">
      <c r="A109" s="173"/>
      <c r="B109" s="45" t="s">
        <v>223</v>
      </c>
      <c r="C109" s="176"/>
      <c r="D109" s="172"/>
      <c r="E109" s="11"/>
      <c r="F109" s="11"/>
      <c r="G109" s="13"/>
      <c r="H109" s="117">
        <v>2.08</v>
      </c>
    </row>
    <row r="110" spans="1:8" x14ac:dyDescent="0.25">
      <c r="A110" s="173"/>
      <c r="B110" s="45" t="s">
        <v>224</v>
      </c>
      <c r="C110" s="176"/>
      <c r="D110" s="172"/>
      <c r="E110" s="11"/>
      <c r="F110" s="11"/>
      <c r="G110" s="13"/>
      <c r="H110" s="117">
        <v>0.74</v>
      </c>
    </row>
    <row r="111" spans="1:8" ht="30" x14ac:dyDescent="0.25">
      <c r="A111" s="173"/>
      <c r="B111" s="44" t="s">
        <v>31</v>
      </c>
      <c r="C111" s="176"/>
      <c r="D111" s="172"/>
      <c r="E111" s="11"/>
      <c r="F111" s="11"/>
      <c r="G111" s="13"/>
      <c r="H111" s="117"/>
    </row>
    <row r="112" spans="1:8" x14ac:dyDescent="0.25">
      <c r="A112" s="173"/>
      <c r="B112" s="44" t="s">
        <v>32</v>
      </c>
      <c r="C112" s="176"/>
      <c r="D112" s="172"/>
      <c r="E112" s="11"/>
      <c r="F112" s="11"/>
      <c r="G112" s="13"/>
      <c r="H112" s="117"/>
    </row>
    <row r="113" spans="1:8" x14ac:dyDescent="0.25">
      <c r="A113" s="173"/>
      <c r="B113" s="44" t="s">
        <v>225</v>
      </c>
      <c r="C113" s="176"/>
      <c r="D113" s="172"/>
      <c r="E113" s="11"/>
      <c r="F113" s="11"/>
      <c r="G113" s="13"/>
      <c r="H113" s="117"/>
    </row>
    <row r="114" spans="1:8" x14ac:dyDescent="0.25">
      <c r="A114" s="173"/>
      <c r="B114" s="45" t="s">
        <v>137</v>
      </c>
      <c r="C114" s="176"/>
      <c r="D114" s="172"/>
      <c r="E114" s="11"/>
      <c r="F114" s="11"/>
      <c r="G114" s="13"/>
      <c r="H114" s="117">
        <v>38134.050000000003</v>
      </c>
    </row>
    <row r="115" spans="1:8" x14ac:dyDescent="0.25">
      <c r="A115" s="173"/>
      <c r="B115" s="45" t="s">
        <v>221</v>
      </c>
      <c r="C115" s="176"/>
      <c r="D115" s="172"/>
      <c r="E115" s="11"/>
      <c r="F115" s="11"/>
      <c r="G115" s="13"/>
      <c r="H115" s="117">
        <v>17838.96</v>
      </c>
    </row>
    <row r="116" spans="1:8" x14ac:dyDescent="0.25">
      <c r="A116" s="173"/>
      <c r="B116" s="45" t="s">
        <v>222</v>
      </c>
      <c r="C116" s="176"/>
      <c r="D116" s="172"/>
      <c r="E116" s="11"/>
      <c r="F116" s="11"/>
      <c r="G116" s="13"/>
      <c r="H116" s="117">
        <v>7529.08</v>
      </c>
    </row>
    <row r="117" spans="1:8" x14ac:dyDescent="0.25">
      <c r="A117" s="173"/>
      <c r="B117" s="45" t="s">
        <v>223</v>
      </c>
      <c r="C117" s="176"/>
      <c r="D117" s="172"/>
      <c r="E117" s="11"/>
      <c r="F117" s="11"/>
      <c r="G117" s="13"/>
      <c r="H117" s="117">
        <v>4478.24</v>
      </c>
    </row>
    <row r="118" spans="1:8" x14ac:dyDescent="0.25">
      <c r="A118" s="173"/>
      <c r="B118" s="45" t="s">
        <v>224</v>
      </c>
      <c r="C118" s="176"/>
      <c r="D118" s="172"/>
      <c r="E118" s="11"/>
      <c r="F118" s="11"/>
      <c r="G118" s="13"/>
      <c r="H118" s="117">
        <v>1610.88</v>
      </c>
    </row>
    <row r="119" spans="1:8" x14ac:dyDescent="0.25">
      <c r="A119" s="173"/>
      <c r="B119" s="44" t="s">
        <v>226</v>
      </c>
      <c r="C119" s="176"/>
      <c r="D119" s="172"/>
      <c r="E119" s="11"/>
      <c r="F119" s="11"/>
      <c r="G119" s="13"/>
      <c r="H119" s="117"/>
    </row>
    <row r="120" spans="1:8" x14ac:dyDescent="0.25">
      <c r="A120" s="173"/>
      <c r="B120" s="45" t="s">
        <v>137</v>
      </c>
      <c r="C120" s="176"/>
      <c r="D120" s="172"/>
      <c r="E120" s="11"/>
      <c r="F120" s="11"/>
      <c r="G120" s="13"/>
      <c r="H120" s="117">
        <v>19067.03</v>
      </c>
    </row>
    <row r="121" spans="1:8" x14ac:dyDescent="0.25">
      <c r="A121" s="173"/>
      <c r="B121" s="45" t="s">
        <v>221</v>
      </c>
      <c r="C121" s="176"/>
      <c r="D121" s="172"/>
      <c r="E121" s="11"/>
      <c r="F121" s="11"/>
      <c r="G121" s="13"/>
      <c r="H121" s="117">
        <v>8919.48</v>
      </c>
    </row>
    <row r="122" spans="1:8" x14ac:dyDescent="0.25">
      <c r="A122" s="173"/>
      <c r="B122" s="45" t="s">
        <v>222</v>
      </c>
      <c r="C122" s="176"/>
      <c r="D122" s="172"/>
      <c r="E122" s="11"/>
      <c r="F122" s="11"/>
      <c r="G122" s="13"/>
      <c r="H122" s="117">
        <v>7529.08</v>
      </c>
    </row>
    <row r="123" spans="1:8" x14ac:dyDescent="0.25">
      <c r="A123" s="173"/>
      <c r="B123" s="45" t="s">
        <v>223</v>
      </c>
      <c r="C123" s="176"/>
      <c r="D123" s="172"/>
      <c r="E123" s="11"/>
      <c r="F123" s="11"/>
      <c r="G123" s="13"/>
      <c r="H123" s="117">
        <v>4478.24</v>
      </c>
    </row>
    <row r="124" spans="1:8" x14ac:dyDescent="0.25">
      <c r="A124" s="173"/>
      <c r="B124" s="45" t="s">
        <v>224</v>
      </c>
      <c r="C124" s="176"/>
      <c r="D124" s="172"/>
      <c r="E124" s="11"/>
      <c r="F124" s="11"/>
      <c r="G124" s="13"/>
      <c r="H124" s="117">
        <v>1610.88</v>
      </c>
    </row>
    <row r="125" spans="1:8" ht="45" x14ac:dyDescent="0.25">
      <c r="A125" s="173"/>
      <c r="B125" s="44" t="s">
        <v>227</v>
      </c>
      <c r="C125" s="176"/>
      <c r="D125" s="172"/>
      <c r="E125" s="11"/>
      <c r="F125" s="11"/>
      <c r="G125" s="13"/>
      <c r="H125" s="117"/>
    </row>
    <row r="126" spans="1:8" x14ac:dyDescent="0.25">
      <c r="A126" s="173"/>
      <c r="B126" s="45" t="s">
        <v>225</v>
      </c>
      <c r="C126" s="176"/>
      <c r="D126" s="172"/>
      <c r="E126" s="11"/>
      <c r="F126" s="11"/>
      <c r="G126" s="13"/>
      <c r="H126" s="117"/>
    </row>
    <row r="127" spans="1:8" x14ac:dyDescent="0.25">
      <c r="A127" s="173"/>
      <c r="B127" s="45" t="s">
        <v>137</v>
      </c>
      <c r="C127" s="176"/>
      <c r="D127" s="172"/>
      <c r="E127" s="11"/>
      <c r="F127" s="11"/>
      <c r="G127" s="13"/>
      <c r="H127" s="117">
        <v>33298.01</v>
      </c>
    </row>
    <row r="128" spans="1:8" x14ac:dyDescent="0.25">
      <c r="A128" s="173"/>
      <c r="B128" s="45" t="s">
        <v>221</v>
      </c>
      <c r="C128" s="176"/>
      <c r="D128" s="172"/>
      <c r="E128" s="11"/>
      <c r="F128" s="11"/>
      <c r="G128" s="13"/>
      <c r="H128" s="117">
        <v>3746.03</v>
      </c>
    </row>
    <row r="129" spans="1:8" x14ac:dyDescent="0.25">
      <c r="A129" s="173"/>
      <c r="B129" s="45" t="s">
        <v>222</v>
      </c>
      <c r="C129" s="176"/>
      <c r="D129" s="172"/>
      <c r="E129" s="11"/>
      <c r="F129" s="11"/>
      <c r="G129" s="13"/>
      <c r="H129" s="117">
        <v>60393.1</v>
      </c>
    </row>
    <row r="130" spans="1:8" x14ac:dyDescent="0.25">
      <c r="A130" s="173"/>
      <c r="B130" s="45" t="s">
        <v>223</v>
      </c>
      <c r="C130" s="176"/>
      <c r="D130" s="172"/>
      <c r="E130" s="11"/>
      <c r="F130" s="11"/>
      <c r="G130" s="13"/>
      <c r="H130" s="117">
        <v>2819.59</v>
      </c>
    </row>
    <row r="131" spans="1:8" x14ac:dyDescent="0.25">
      <c r="A131" s="173"/>
      <c r="B131" s="45" t="s">
        <v>224</v>
      </c>
      <c r="C131" s="176"/>
      <c r="D131" s="172"/>
      <c r="E131" s="11"/>
      <c r="F131" s="11"/>
      <c r="G131" s="13"/>
      <c r="H131" s="117">
        <v>1061.77</v>
      </c>
    </row>
    <row r="132" spans="1:8" x14ac:dyDescent="0.25">
      <c r="A132" s="173"/>
      <c r="B132" s="44" t="s">
        <v>226</v>
      </c>
      <c r="C132" s="176"/>
      <c r="D132" s="172"/>
      <c r="E132" s="11"/>
      <c r="F132" s="11"/>
      <c r="G132" s="13"/>
      <c r="H132" s="117"/>
    </row>
    <row r="133" spans="1:8" x14ac:dyDescent="0.25">
      <c r="A133" s="173"/>
      <c r="B133" s="45" t="s">
        <v>137</v>
      </c>
      <c r="C133" s="176"/>
      <c r="D133" s="172"/>
      <c r="E133" s="11"/>
      <c r="F133" s="11"/>
      <c r="G133" s="13"/>
      <c r="H133" s="117">
        <v>16649.009999999998</v>
      </c>
    </row>
    <row r="134" spans="1:8" x14ac:dyDescent="0.25">
      <c r="A134" s="173"/>
      <c r="B134" s="45" t="s">
        <v>221</v>
      </c>
      <c r="C134" s="176"/>
      <c r="D134" s="172"/>
      <c r="E134" s="11"/>
      <c r="F134" s="11"/>
      <c r="G134" s="13"/>
      <c r="H134" s="117">
        <v>1873.02</v>
      </c>
    </row>
    <row r="135" spans="1:8" x14ac:dyDescent="0.25">
      <c r="A135" s="173"/>
      <c r="B135" s="45" t="s">
        <v>222</v>
      </c>
      <c r="C135" s="176"/>
      <c r="D135" s="172"/>
      <c r="E135" s="11"/>
      <c r="F135" s="11"/>
      <c r="G135" s="13"/>
      <c r="H135" s="117">
        <v>60393.1</v>
      </c>
    </row>
    <row r="136" spans="1:8" x14ac:dyDescent="0.25">
      <c r="A136" s="173"/>
      <c r="B136" s="45" t="s">
        <v>223</v>
      </c>
      <c r="C136" s="176"/>
      <c r="D136" s="172"/>
      <c r="E136" s="11"/>
      <c r="F136" s="11"/>
      <c r="G136" s="13"/>
      <c r="H136" s="117">
        <v>2819.59</v>
      </c>
    </row>
    <row r="137" spans="1:8" x14ac:dyDescent="0.25">
      <c r="A137" s="173"/>
      <c r="B137" s="45" t="s">
        <v>224</v>
      </c>
      <c r="C137" s="176"/>
      <c r="D137" s="172"/>
      <c r="E137" s="11"/>
      <c r="F137" s="11"/>
      <c r="G137" s="13"/>
      <c r="H137" s="117">
        <v>1061.77</v>
      </c>
    </row>
    <row r="138" spans="1:8" x14ac:dyDescent="0.25">
      <c r="A138" s="173"/>
      <c r="B138" s="44" t="s">
        <v>81</v>
      </c>
      <c r="C138" s="176"/>
      <c r="D138" s="172"/>
      <c r="E138" s="11"/>
      <c r="F138" s="11"/>
      <c r="G138" s="13"/>
      <c r="H138" s="117" t="s">
        <v>79</v>
      </c>
    </row>
    <row r="139" spans="1:8" x14ac:dyDescent="0.25">
      <c r="A139" s="173"/>
      <c r="B139" s="44" t="s">
        <v>101</v>
      </c>
      <c r="C139" s="176"/>
      <c r="D139" s="172"/>
      <c r="E139" s="11"/>
      <c r="F139" s="11"/>
      <c r="G139" s="13"/>
      <c r="H139" s="117" t="s">
        <v>79</v>
      </c>
    </row>
    <row r="140" spans="1:8" ht="45" x14ac:dyDescent="0.25">
      <c r="A140" s="173"/>
      <c r="B140" s="44" t="s">
        <v>228</v>
      </c>
      <c r="C140" s="176"/>
      <c r="D140" s="172"/>
      <c r="E140" s="11"/>
      <c r="F140" s="11"/>
      <c r="G140" s="13"/>
      <c r="H140" s="117"/>
    </row>
    <row r="141" spans="1:8" x14ac:dyDescent="0.25">
      <c r="A141" s="173"/>
      <c r="B141" s="44" t="s">
        <v>225</v>
      </c>
      <c r="C141" s="176"/>
      <c r="D141" s="172"/>
      <c r="E141" s="11"/>
      <c r="F141" s="11"/>
      <c r="G141" s="13"/>
      <c r="H141" s="117"/>
    </row>
    <row r="142" spans="1:8" x14ac:dyDescent="0.25">
      <c r="A142" s="173"/>
      <c r="B142" s="45" t="s">
        <v>137</v>
      </c>
      <c r="C142" s="176"/>
      <c r="D142" s="172"/>
      <c r="E142" s="11"/>
      <c r="F142" s="11"/>
      <c r="G142" s="13"/>
      <c r="H142" s="181">
        <v>4425.32</v>
      </c>
    </row>
    <row r="143" spans="1:8" x14ac:dyDescent="0.25">
      <c r="A143" s="173"/>
      <c r="B143" s="45" t="s">
        <v>221</v>
      </c>
      <c r="C143" s="176"/>
      <c r="D143" s="172"/>
      <c r="E143" s="11"/>
      <c r="F143" s="11"/>
      <c r="G143" s="13"/>
      <c r="H143" s="181"/>
    </row>
    <row r="144" spans="1:8" x14ac:dyDescent="0.25">
      <c r="A144" s="173"/>
      <c r="B144" s="45" t="s">
        <v>222</v>
      </c>
      <c r="C144" s="176"/>
      <c r="D144" s="172"/>
      <c r="E144" s="11"/>
      <c r="F144" s="11"/>
      <c r="G144" s="13"/>
      <c r="H144" s="181"/>
    </row>
    <row r="145" spans="1:8" x14ac:dyDescent="0.25">
      <c r="A145" s="173"/>
      <c r="B145" s="45" t="s">
        <v>223</v>
      </c>
      <c r="C145" s="176"/>
      <c r="D145" s="172"/>
      <c r="E145" s="11"/>
      <c r="F145" s="11"/>
      <c r="G145" s="13"/>
      <c r="H145" s="181"/>
    </row>
    <row r="146" spans="1:8" x14ac:dyDescent="0.25">
      <c r="A146" s="173"/>
      <c r="B146" s="45" t="s">
        <v>224</v>
      </c>
      <c r="C146" s="176"/>
      <c r="D146" s="172"/>
      <c r="E146" s="11"/>
      <c r="F146" s="11"/>
      <c r="G146" s="13"/>
      <c r="H146" s="181"/>
    </row>
    <row r="147" spans="1:8" x14ac:dyDescent="0.25">
      <c r="A147" s="173"/>
      <c r="B147" s="44" t="s">
        <v>226</v>
      </c>
      <c r="C147" s="176"/>
      <c r="D147" s="172"/>
      <c r="E147" s="11"/>
      <c r="F147" s="11"/>
      <c r="G147" s="13"/>
      <c r="H147" s="117"/>
    </row>
    <row r="148" spans="1:8" x14ac:dyDescent="0.25">
      <c r="A148" s="173"/>
      <c r="B148" s="45" t="s">
        <v>137</v>
      </c>
      <c r="C148" s="176"/>
      <c r="D148" s="172"/>
      <c r="E148" s="11"/>
      <c r="F148" s="11"/>
      <c r="G148" s="13"/>
      <c r="H148" s="181">
        <v>2212.66</v>
      </c>
    </row>
    <row r="149" spans="1:8" x14ac:dyDescent="0.25">
      <c r="A149" s="173"/>
      <c r="B149" s="45" t="s">
        <v>221</v>
      </c>
      <c r="C149" s="176"/>
      <c r="D149" s="172"/>
      <c r="E149" s="11"/>
      <c r="F149" s="11"/>
      <c r="G149" s="13"/>
      <c r="H149" s="181"/>
    </row>
    <row r="150" spans="1:8" x14ac:dyDescent="0.25">
      <c r="A150" s="173"/>
      <c r="B150" s="45" t="s">
        <v>222</v>
      </c>
      <c r="C150" s="176"/>
      <c r="D150" s="172"/>
      <c r="E150" s="11"/>
      <c r="F150" s="11"/>
      <c r="G150" s="13"/>
      <c r="H150" s="181">
        <v>4425.32</v>
      </c>
    </row>
    <row r="151" spans="1:8" x14ac:dyDescent="0.25">
      <c r="A151" s="173"/>
      <c r="B151" s="45" t="s">
        <v>223</v>
      </c>
      <c r="C151" s="176"/>
      <c r="D151" s="172"/>
      <c r="E151" s="11"/>
      <c r="F151" s="11"/>
      <c r="G151" s="13"/>
      <c r="H151" s="181"/>
    </row>
    <row r="152" spans="1:8" x14ac:dyDescent="0.25">
      <c r="A152" s="173"/>
      <c r="B152" s="45" t="s">
        <v>224</v>
      </c>
      <c r="C152" s="176"/>
      <c r="D152" s="172"/>
      <c r="E152" s="11"/>
      <c r="F152" s="11"/>
      <c r="G152" s="13"/>
      <c r="H152" s="181"/>
    </row>
    <row r="153" spans="1:8" x14ac:dyDescent="0.25">
      <c r="A153" s="173"/>
      <c r="B153" s="177" t="s">
        <v>40</v>
      </c>
      <c r="C153" s="177"/>
      <c r="D153" s="177"/>
      <c r="E153" s="177"/>
      <c r="F153" s="177"/>
      <c r="G153" s="177"/>
      <c r="H153" s="177"/>
    </row>
    <row r="154" spans="1:8" ht="75" x14ac:dyDescent="0.25">
      <c r="A154" s="173"/>
      <c r="B154" s="94" t="s">
        <v>267</v>
      </c>
      <c r="C154" s="173">
        <v>0.4</v>
      </c>
      <c r="D154" s="173" t="s">
        <v>43</v>
      </c>
      <c r="E154" s="173"/>
      <c r="F154" s="173"/>
      <c r="G154" s="173"/>
      <c r="H154" s="117"/>
    </row>
    <row r="155" spans="1:8" ht="30" x14ac:dyDescent="0.25">
      <c r="A155" s="173"/>
      <c r="B155" s="34" t="s">
        <v>17</v>
      </c>
      <c r="C155" s="173"/>
      <c r="D155" s="173"/>
      <c r="E155" s="115"/>
      <c r="F155" s="115"/>
      <c r="G155" s="115"/>
      <c r="H155" s="117"/>
    </row>
    <row r="156" spans="1:8" x14ac:dyDescent="0.25">
      <c r="A156" s="173"/>
      <c r="B156" s="45" t="s">
        <v>137</v>
      </c>
      <c r="C156" s="173"/>
      <c r="D156" s="173"/>
      <c r="E156" s="115"/>
      <c r="F156" s="115"/>
      <c r="G156" s="115"/>
      <c r="H156" s="117">
        <v>889.09</v>
      </c>
    </row>
    <row r="157" spans="1:8" x14ac:dyDescent="0.25">
      <c r="A157" s="173"/>
      <c r="B157" s="45" t="s">
        <v>221</v>
      </c>
      <c r="C157" s="173"/>
      <c r="D157" s="173"/>
      <c r="E157" s="115"/>
      <c r="F157" s="115"/>
      <c r="G157" s="115"/>
      <c r="H157" s="117">
        <v>220.8</v>
      </c>
    </row>
    <row r="158" spans="1:8" x14ac:dyDescent="0.25">
      <c r="A158" s="173"/>
      <c r="B158" s="45" t="s">
        <v>222</v>
      </c>
      <c r="C158" s="173"/>
      <c r="D158" s="173"/>
      <c r="E158" s="115"/>
      <c r="F158" s="115"/>
      <c r="G158" s="115"/>
      <c r="H158" s="117">
        <v>23.84</v>
      </c>
    </row>
    <row r="159" spans="1:8" x14ac:dyDescent="0.25">
      <c r="A159" s="173"/>
      <c r="B159" s="45" t="s">
        <v>223</v>
      </c>
      <c r="C159" s="173"/>
      <c r="D159" s="173"/>
      <c r="E159" s="115"/>
      <c r="F159" s="115"/>
      <c r="G159" s="115"/>
      <c r="H159" s="117">
        <v>3.14</v>
      </c>
    </row>
    <row r="160" spans="1:8" x14ac:dyDescent="0.25">
      <c r="A160" s="173"/>
      <c r="B160" s="45" t="s">
        <v>224</v>
      </c>
      <c r="C160" s="173"/>
      <c r="D160" s="173"/>
      <c r="E160" s="115"/>
      <c r="F160" s="115"/>
      <c r="G160" s="115"/>
      <c r="H160" s="117">
        <v>1.1299999999999999</v>
      </c>
    </row>
    <row r="161" spans="1:8" ht="30" x14ac:dyDescent="0.25">
      <c r="A161" s="173"/>
      <c r="B161" s="34" t="s">
        <v>26</v>
      </c>
      <c r="C161" s="173"/>
      <c r="D161" s="173"/>
      <c r="E161" s="115"/>
      <c r="F161" s="115"/>
      <c r="G161" s="115"/>
      <c r="H161" s="117" t="s">
        <v>79</v>
      </c>
    </row>
    <row r="162" spans="1:8" x14ac:dyDescent="0.25">
      <c r="A162" s="173"/>
      <c r="B162" s="34" t="s">
        <v>28</v>
      </c>
      <c r="C162" s="173"/>
      <c r="D162" s="173"/>
      <c r="E162" s="115"/>
      <c r="F162" s="115"/>
      <c r="G162" s="115"/>
      <c r="H162" s="117"/>
    </row>
    <row r="163" spans="1:8" x14ac:dyDescent="0.25">
      <c r="A163" s="173"/>
      <c r="B163" s="45" t="s">
        <v>137</v>
      </c>
      <c r="C163" s="173"/>
      <c r="D163" s="173"/>
      <c r="E163" s="115"/>
      <c r="F163" s="115"/>
      <c r="G163" s="115"/>
      <c r="H163" s="117">
        <v>504.98</v>
      </c>
    </row>
    <row r="164" spans="1:8" x14ac:dyDescent="0.25">
      <c r="A164" s="173"/>
      <c r="B164" s="45" t="s">
        <v>221</v>
      </c>
      <c r="C164" s="173"/>
      <c r="D164" s="173"/>
      <c r="E164" s="115"/>
      <c r="F164" s="115"/>
      <c r="G164" s="115"/>
      <c r="H164" s="117">
        <v>94.61</v>
      </c>
    </row>
    <row r="165" spans="1:8" x14ac:dyDescent="0.25">
      <c r="A165" s="173"/>
      <c r="B165" s="45" t="s">
        <v>222</v>
      </c>
      <c r="C165" s="173"/>
      <c r="D165" s="173"/>
      <c r="E165" s="115"/>
      <c r="F165" s="115"/>
      <c r="G165" s="115"/>
      <c r="H165" s="117">
        <v>12</v>
      </c>
    </row>
    <row r="166" spans="1:8" x14ac:dyDescent="0.25">
      <c r="A166" s="173"/>
      <c r="B166" s="45" t="s">
        <v>223</v>
      </c>
      <c r="C166" s="173"/>
      <c r="D166" s="173"/>
      <c r="E166" s="115"/>
      <c r="F166" s="115"/>
      <c r="G166" s="115"/>
      <c r="H166" s="117">
        <v>1.75</v>
      </c>
    </row>
    <row r="167" spans="1:8" x14ac:dyDescent="0.25">
      <c r="A167" s="173"/>
      <c r="B167" s="45" t="s">
        <v>224</v>
      </c>
      <c r="C167" s="173"/>
      <c r="D167" s="173"/>
      <c r="E167" s="115"/>
      <c r="F167" s="115"/>
      <c r="G167" s="115"/>
      <c r="H167" s="117">
        <v>0.65</v>
      </c>
    </row>
    <row r="168" spans="1:8" ht="30" x14ac:dyDescent="0.25">
      <c r="A168" s="173"/>
      <c r="B168" s="34" t="s">
        <v>94</v>
      </c>
      <c r="C168" s="173"/>
      <c r="D168" s="173"/>
      <c r="E168" s="115"/>
      <c r="F168" s="115"/>
      <c r="G168" s="115"/>
      <c r="H168" s="117"/>
    </row>
    <row r="169" spans="1:8" x14ac:dyDescent="0.25">
      <c r="A169" s="173"/>
      <c r="B169" s="45" t="s">
        <v>137</v>
      </c>
      <c r="C169" s="173"/>
      <c r="D169" s="173"/>
      <c r="E169" s="115"/>
      <c r="F169" s="115"/>
      <c r="G169" s="115"/>
      <c r="H169" s="117" t="s">
        <v>79</v>
      </c>
    </row>
    <row r="170" spans="1:8" x14ac:dyDescent="0.25">
      <c r="A170" s="173"/>
      <c r="B170" s="45" t="s">
        <v>221</v>
      </c>
      <c r="C170" s="173"/>
      <c r="D170" s="173"/>
      <c r="E170" s="115"/>
      <c r="F170" s="115"/>
      <c r="G170" s="115"/>
      <c r="H170" s="117" t="s">
        <v>79</v>
      </c>
    </row>
    <row r="171" spans="1:8" x14ac:dyDescent="0.25">
      <c r="A171" s="173"/>
      <c r="B171" s="45" t="s">
        <v>222</v>
      </c>
      <c r="C171" s="173"/>
      <c r="D171" s="173"/>
      <c r="E171" s="115"/>
      <c r="F171" s="115"/>
      <c r="G171" s="115"/>
      <c r="H171" s="117">
        <v>8.91</v>
      </c>
    </row>
    <row r="172" spans="1:8" x14ac:dyDescent="0.25">
      <c r="A172" s="173"/>
      <c r="B172" s="45" t="s">
        <v>223</v>
      </c>
      <c r="C172" s="173"/>
      <c r="D172" s="173"/>
      <c r="E172" s="115"/>
      <c r="F172" s="115"/>
      <c r="G172" s="115"/>
      <c r="H172" s="117">
        <v>1.33</v>
      </c>
    </row>
    <row r="173" spans="1:8" x14ac:dyDescent="0.25">
      <c r="A173" s="173"/>
      <c r="B173" s="45" t="s">
        <v>224</v>
      </c>
      <c r="C173" s="173"/>
      <c r="D173" s="173"/>
      <c r="E173" s="115"/>
      <c r="F173" s="115"/>
      <c r="G173" s="115"/>
      <c r="H173" s="117">
        <v>0.47</v>
      </c>
    </row>
    <row r="174" spans="1:8" ht="30" x14ac:dyDescent="0.25">
      <c r="A174" s="173"/>
      <c r="B174" s="34" t="s">
        <v>30</v>
      </c>
      <c r="C174" s="173"/>
      <c r="D174" s="173"/>
      <c r="E174" s="115"/>
      <c r="F174" s="115"/>
      <c r="G174" s="115"/>
      <c r="H174" s="117"/>
    </row>
    <row r="175" spans="1:8" x14ac:dyDescent="0.25">
      <c r="A175" s="173"/>
      <c r="B175" s="45" t="s">
        <v>137</v>
      </c>
      <c r="C175" s="173"/>
      <c r="D175" s="173"/>
      <c r="E175" s="115"/>
      <c r="F175" s="115"/>
      <c r="G175" s="115"/>
      <c r="H175" s="117">
        <v>683.79</v>
      </c>
    </row>
    <row r="176" spans="1:8" x14ac:dyDescent="0.25">
      <c r="A176" s="173"/>
      <c r="B176" s="45" t="s">
        <v>221</v>
      </c>
      <c r="C176" s="173"/>
      <c r="D176" s="173"/>
      <c r="E176" s="115"/>
      <c r="F176" s="115"/>
      <c r="G176" s="115"/>
      <c r="H176" s="117">
        <v>159.33000000000001</v>
      </c>
    </row>
    <row r="177" spans="1:8" x14ac:dyDescent="0.25">
      <c r="A177" s="173"/>
      <c r="B177" s="45" t="s">
        <v>222</v>
      </c>
      <c r="C177" s="173"/>
      <c r="D177" s="173"/>
      <c r="E177" s="115"/>
      <c r="F177" s="115"/>
      <c r="G177" s="115"/>
      <c r="H177" s="117">
        <v>16.95</v>
      </c>
    </row>
    <row r="178" spans="1:8" x14ac:dyDescent="0.25">
      <c r="A178" s="173"/>
      <c r="B178" s="45" t="s">
        <v>223</v>
      </c>
      <c r="C178" s="173"/>
      <c r="D178" s="173"/>
      <c r="E178" s="115"/>
      <c r="F178" s="115"/>
      <c r="G178" s="115"/>
      <c r="H178" s="117">
        <v>2.08</v>
      </c>
    </row>
    <row r="179" spans="1:8" x14ac:dyDescent="0.25">
      <c r="A179" s="173"/>
      <c r="B179" s="45" t="s">
        <v>224</v>
      </c>
      <c r="C179" s="173"/>
      <c r="D179" s="173"/>
      <c r="E179" s="115"/>
      <c r="F179" s="115"/>
      <c r="G179" s="115"/>
      <c r="H179" s="117">
        <v>0.74</v>
      </c>
    </row>
    <row r="180" spans="1:8" ht="45" x14ac:dyDescent="0.25">
      <c r="A180" s="173"/>
      <c r="B180" s="94" t="s">
        <v>268</v>
      </c>
      <c r="C180" s="173"/>
      <c r="D180" s="173" t="s">
        <v>48</v>
      </c>
      <c r="E180" s="173"/>
      <c r="F180" s="173"/>
      <c r="G180" s="173"/>
      <c r="H180" s="117"/>
    </row>
    <row r="181" spans="1:8" x14ac:dyDescent="0.25">
      <c r="A181" s="173"/>
      <c r="B181" s="94"/>
      <c r="C181" s="173"/>
      <c r="D181" s="173"/>
      <c r="E181" s="115"/>
      <c r="F181" s="115"/>
      <c r="G181" s="115"/>
      <c r="H181" s="117"/>
    </row>
    <row r="182" spans="1:8" x14ac:dyDescent="0.25">
      <c r="A182" s="173"/>
      <c r="B182" s="45" t="s">
        <v>225</v>
      </c>
      <c r="C182" s="173"/>
      <c r="D182" s="173"/>
      <c r="E182" s="115"/>
      <c r="F182" s="115"/>
      <c r="G182" s="115"/>
      <c r="H182" s="117"/>
    </row>
    <row r="183" spans="1:8" x14ac:dyDescent="0.25">
      <c r="A183" s="173"/>
      <c r="B183" s="45" t="s">
        <v>137</v>
      </c>
      <c r="C183" s="173"/>
      <c r="D183" s="173"/>
      <c r="E183" s="115"/>
      <c r="F183" s="115"/>
      <c r="G183" s="115"/>
      <c r="H183" s="181">
        <v>159307.49</v>
      </c>
    </row>
    <row r="184" spans="1:8" x14ac:dyDescent="0.25">
      <c r="A184" s="173"/>
      <c r="B184" s="45" t="s">
        <v>221</v>
      </c>
      <c r="C184" s="173"/>
      <c r="D184" s="173"/>
      <c r="E184" s="115"/>
      <c r="F184" s="115"/>
      <c r="G184" s="115"/>
      <c r="H184" s="181"/>
    </row>
    <row r="185" spans="1:8" x14ac:dyDescent="0.25">
      <c r="A185" s="173"/>
      <c r="B185" s="45" t="s">
        <v>222</v>
      </c>
      <c r="C185" s="173"/>
      <c r="D185" s="173"/>
      <c r="E185" s="115"/>
      <c r="F185" s="115"/>
      <c r="G185" s="115"/>
      <c r="H185" s="181"/>
    </row>
    <row r="186" spans="1:8" x14ac:dyDescent="0.25">
      <c r="A186" s="173"/>
      <c r="B186" s="45" t="s">
        <v>223</v>
      </c>
      <c r="C186" s="173"/>
      <c r="D186" s="173"/>
      <c r="E186" s="115"/>
      <c r="F186" s="115"/>
      <c r="G186" s="115"/>
      <c r="H186" s="181"/>
    </row>
    <row r="187" spans="1:8" x14ac:dyDescent="0.25">
      <c r="A187" s="173"/>
      <c r="B187" s="45" t="s">
        <v>224</v>
      </c>
      <c r="C187" s="173"/>
      <c r="D187" s="173"/>
      <c r="E187" s="115"/>
      <c r="F187" s="115"/>
      <c r="G187" s="115"/>
      <c r="H187" s="181"/>
    </row>
    <row r="188" spans="1:8" x14ac:dyDescent="0.25">
      <c r="A188" s="173"/>
      <c r="B188" s="45" t="s">
        <v>226</v>
      </c>
      <c r="C188" s="173"/>
      <c r="D188" s="173"/>
      <c r="E188" s="115"/>
      <c r="F188" s="115"/>
      <c r="G188" s="115"/>
      <c r="H188" s="117"/>
    </row>
    <row r="189" spans="1:8" x14ac:dyDescent="0.25">
      <c r="A189" s="173"/>
      <c r="B189" s="45" t="s">
        <v>137</v>
      </c>
      <c r="C189" s="173"/>
      <c r="D189" s="173"/>
      <c r="E189" s="115"/>
      <c r="F189" s="115"/>
      <c r="G189" s="115"/>
      <c r="H189" s="181">
        <v>79653.75</v>
      </c>
    </row>
    <row r="190" spans="1:8" x14ac:dyDescent="0.25">
      <c r="A190" s="173"/>
      <c r="B190" s="45" t="s">
        <v>221</v>
      </c>
      <c r="C190" s="173"/>
      <c r="D190" s="173"/>
      <c r="E190" s="115"/>
      <c r="F190" s="115"/>
      <c r="G190" s="115"/>
      <c r="H190" s="181"/>
    </row>
    <row r="191" spans="1:8" x14ac:dyDescent="0.25">
      <c r="A191" s="173"/>
      <c r="B191" s="45" t="s">
        <v>222</v>
      </c>
      <c r="C191" s="173"/>
      <c r="D191" s="173"/>
      <c r="E191" s="115"/>
      <c r="F191" s="115"/>
      <c r="G191" s="115"/>
      <c r="H191" s="181">
        <v>159307.49</v>
      </c>
    </row>
    <row r="192" spans="1:8" x14ac:dyDescent="0.25">
      <c r="A192" s="173"/>
      <c r="B192" s="45" t="s">
        <v>223</v>
      </c>
      <c r="C192" s="173"/>
      <c r="D192" s="173"/>
      <c r="E192" s="115"/>
      <c r="F192" s="115"/>
      <c r="G192" s="115"/>
      <c r="H192" s="181"/>
    </row>
    <row r="193" spans="1:8" x14ac:dyDescent="0.25">
      <c r="A193" s="173"/>
      <c r="B193" s="45" t="s">
        <v>224</v>
      </c>
      <c r="C193" s="173"/>
      <c r="D193" s="173"/>
      <c r="E193" s="115"/>
      <c r="F193" s="115"/>
      <c r="G193" s="115"/>
      <c r="H193" s="181"/>
    </row>
    <row r="194" spans="1:8" ht="45" x14ac:dyDescent="0.25">
      <c r="A194" s="173"/>
      <c r="B194" s="94" t="s">
        <v>269</v>
      </c>
      <c r="C194" s="173"/>
      <c r="D194" s="173" t="s">
        <v>48</v>
      </c>
      <c r="E194" s="173"/>
      <c r="F194" s="173"/>
      <c r="G194" s="173"/>
      <c r="H194" s="117"/>
    </row>
    <row r="195" spans="1:8" ht="45" x14ac:dyDescent="0.25">
      <c r="A195" s="173"/>
      <c r="B195" s="94" t="s">
        <v>231</v>
      </c>
      <c r="C195" s="173"/>
      <c r="D195" s="173"/>
      <c r="E195" s="115"/>
      <c r="F195" s="115"/>
      <c r="G195" s="115"/>
      <c r="H195" s="117"/>
    </row>
    <row r="196" spans="1:8" x14ac:dyDescent="0.25">
      <c r="A196" s="173"/>
      <c r="B196" s="44" t="s">
        <v>225</v>
      </c>
      <c r="C196" s="173"/>
      <c r="D196" s="173"/>
      <c r="E196" s="115"/>
      <c r="F196" s="115"/>
      <c r="G196" s="115"/>
      <c r="H196" s="117"/>
    </row>
    <row r="197" spans="1:8" x14ac:dyDescent="0.25">
      <c r="A197" s="173"/>
      <c r="B197" s="45" t="s">
        <v>137</v>
      </c>
      <c r="C197" s="173"/>
      <c r="D197" s="173"/>
      <c r="E197" s="115"/>
      <c r="F197" s="115"/>
      <c r="G197" s="115"/>
      <c r="H197" s="181">
        <v>186402.17</v>
      </c>
    </row>
    <row r="198" spans="1:8" x14ac:dyDescent="0.25">
      <c r="A198" s="173"/>
      <c r="B198" s="45" t="s">
        <v>221</v>
      </c>
      <c r="C198" s="173"/>
      <c r="D198" s="173"/>
      <c r="E198" s="115"/>
      <c r="F198" s="115"/>
      <c r="G198" s="115"/>
      <c r="H198" s="181"/>
    </row>
    <row r="199" spans="1:8" x14ac:dyDescent="0.25">
      <c r="A199" s="173"/>
      <c r="B199" s="45" t="s">
        <v>222</v>
      </c>
      <c r="C199" s="173"/>
      <c r="D199" s="173"/>
      <c r="E199" s="115"/>
      <c r="F199" s="115"/>
      <c r="G199" s="115"/>
      <c r="H199" s="181"/>
    </row>
    <row r="200" spans="1:8" x14ac:dyDescent="0.25">
      <c r="A200" s="173"/>
      <c r="B200" s="45" t="s">
        <v>223</v>
      </c>
      <c r="C200" s="173"/>
      <c r="D200" s="173"/>
      <c r="E200" s="115"/>
      <c r="F200" s="115"/>
      <c r="G200" s="115"/>
      <c r="H200" s="181"/>
    </row>
    <row r="201" spans="1:8" x14ac:dyDescent="0.25">
      <c r="A201" s="173"/>
      <c r="B201" s="45" t="s">
        <v>224</v>
      </c>
      <c r="C201" s="173"/>
      <c r="D201" s="173"/>
      <c r="E201" s="115"/>
      <c r="F201" s="115"/>
      <c r="G201" s="115"/>
      <c r="H201" s="181"/>
    </row>
    <row r="202" spans="1:8" x14ac:dyDescent="0.25">
      <c r="A202" s="173"/>
      <c r="B202" s="44" t="s">
        <v>226</v>
      </c>
      <c r="C202" s="173"/>
      <c r="D202" s="173"/>
      <c r="E202" s="115"/>
      <c r="F202" s="115"/>
      <c r="G202" s="115"/>
      <c r="H202" s="117"/>
    </row>
    <row r="203" spans="1:8" x14ac:dyDescent="0.25">
      <c r="A203" s="173"/>
      <c r="B203" s="45" t="s">
        <v>137</v>
      </c>
      <c r="C203" s="173"/>
      <c r="D203" s="173"/>
      <c r="E203" s="115"/>
      <c r="F203" s="115"/>
      <c r="G203" s="115"/>
      <c r="H203" s="181">
        <v>93201.09</v>
      </c>
    </row>
    <row r="204" spans="1:8" x14ac:dyDescent="0.25">
      <c r="A204" s="173"/>
      <c r="B204" s="45" t="s">
        <v>221</v>
      </c>
      <c r="C204" s="173"/>
      <c r="D204" s="173"/>
      <c r="E204" s="115"/>
      <c r="F204" s="115"/>
      <c r="G204" s="115"/>
      <c r="H204" s="181"/>
    </row>
    <row r="205" spans="1:8" x14ac:dyDescent="0.25">
      <c r="A205" s="173"/>
      <c r="B205" s="45" t="s">
        <v>222</v>
      </c>
      <c r="C205" s="173"/>
      <c r="D205" s="173"/>
      <c r="E205" s="115"/>
      <c r="F205" s="115"/>
      <c r="G205" s="115"/>
      <c r="H205" s="181">
        <v>186402.17</v>
      </c>
    </row>
    <row r="206" spans="1:8" x14ac:dyDescent="0.25">
      <c r="A206" s="173"/>
      <c r="B206" s="45" t="s">
        <v>223</v>
      </c>
      <c r="C206" s="173"/>
      <c r="D206" s="173"/>
      <c r="E206" s="115"/>
      <c r="F206" s="115"/>
      <c r="G206" s="115"/>
      <c r="H206" s="181"/>
    </row>
    <row r="207" spans="1:8" x14ac:dyDescent="0.25">
      <c r="A207" s="173"/>
      <c r="B207" s="45" t="s">
        <v>224</v>
      </c>
      <c r="C207" s="173"/>
      <c r="D207" s="173"/>
      <c r="E207" s="115"/>
      <c r="F207" s="115"/>
      <c r="G207" s="115"/>
      <c r="H207" s="181"/>
    </row>
    <row r="208" spans="1:8" ht="30" x14ac:dyDescent="0.25">
      <c r="A208" s="173"/>
      <c r="B208" s="93" t="s">
        <v>232</v>
      </c>
      <c r="C208" s="173"/>
      <c r="D208" s="173" t="s">
        <v>21</v>
      </c>
      <c r="E208" s="11"/>
      <c r="F208" s="11"/>
      <c r="G208" s="11"/>
      <c r="H208" s="117"/>
    </row>
    <row r="209" spans="1:8" x14ac:dyDescent="0.25">
      <c r="A209" s="173"/>
      <c r="B209" s="93" t="s">
        <v>44</v>
      </c>
      <c r="C209" s="173"/>
      <c r="D209" s="173"/>
      <c r="E209" s="11"/>
      <c r="F209" s="11"/>
      <c r="G209" s="11"/>
      <c r="H209" s="117"/>
    </row>
    <row r="210" spans="1:8" x14ac:dyDescent="0.25">
      <c r="A210" s="173"/>
      <c r="B210" s="44" t="s">
        <v>225</v>
      </c>
      <c r="C210" s="173"/>
      <c r="D210" s="173"/>
      <c r="E210" s="11"/>
      <c r="F210" s="11"/>
      <c r="G210" s="11"/>
      <c r="H210" s="117"/>
    </row>
    <row r="211" spans="1:8" x14ac:dyDescent="0.25">
      <c r="A211" s="173"/>
      <c r="B211" s="45" t="s">
        <v>137</v>
      </c>
      <c r="C211" s="173"/>
      <c r="D211" s="173"/>
      <c r="E211" s="11"/>
      <c r="F211" s="11"/>
      <c r="G211" s="11"/>
      <c r="H211" s="181">
        <v>677.69</v>
      </c>
    </row>
    <row r="212" spans="1:8" x14ac:dyDescent="0.25">
      <c r="A212" s="173"/>
      <c r="B212" s="45" t="s">
        <v>221</v>
      </c>
      <c r="C212" s="173"/>
      <c r="D212" s="173"/>
      <c r="E212" s="11"/>
      <c r="F212" s="11"/>
      <c r="G212" s="11"/>
      <c r="H212" s="181"/>
    </row>
    <row r="213" spans="1:8" x14ac:dyDescent="0.25">
      <c r="A213" s="173"/>
      <c r="B213" s="45" t="s">
        <v>222</v>
      </c>
      <c r="C213" s="173"/>
      <c r="D213" s="173"/>
      <c r="E213" s="11"/>
      <c r="F213" s="11"/>
      <c r="G213" s="11"/>
      <c r="H213" s="181"/>
    </row>
    <row r="214" spans="1:8" x14ac:dyDescent="0.25">
      <c r="A214" s="173"/>
      <c r="B214" s="45" t="s">
        <v>223</v>
      </c>
      <c r="C214" s="173"/>
      <c r="D214" s="173"/>
      <c r="E214" s="11"/>
      <c r="F214" s="11"/>
      <c r="G214" s="11"/>
      <c r="H214" s="181"/>
    </row>
    <row r="215" spans="1:8" x14ac:dyDescent="0.25">
      <c r="A215" s="173"/>
      <c r="B215" s="45" t="s">
        <v>224</v>
      </c>
      <c r="C215" s="173"/>
      <c r="D215" s="173"/>
      <c r="E215" s="11"/>
      <c r="F215" s="11"/>
      <c r="G215" s="11"/>
      <c r="H215" s="181"/>
    </row>
    <row r="216" spans="1:8" x14ac:dyDescent="0.25">
      <c r="A216" s="173"/>
      <c r="B216" s="44" t="s">
        <v>226</v>
      </c>
      <c r="C216" s="173"/>
      <c r="D216" s="173"/>
      <c r="E216" s="11"/>
      <c r="F216" s="11"/>
      <c r="G216" s="11"/>
      <c r="H216" s="75"/>
    </row>
    <row r="217" spans="1:8" x14ac:dyDescent="0.25">
      <c r="A217" s="173"/>
      <c r="B217" s="45" t="s">
        <v>137</v>
      </c>
      <c r="C217" s="173"/>
      <c r="D217" s="173"/>
      <c r="E217" s="11"/>
      <c r="F217" s="11"/>
      <c r="G217" s="11"/>
      <c r="H217" s="181">
        <v>338.85</v>
      </c>
    </row>
    <row r="218" spans="1:8" x14ac:dyDescent="0.25">
      <c r="A218" s="173"/>
      <c r="B218" s="45" t="s">
        <v>221</v>
      </c>
      <c r="C218" s="173"/>
      <c r="D218" s="173"/>
      <c r="E218" s="11"/>
      <c r="F218" s="11"/>
      <c r="G218" s="11"/>
      <c r="H218" s="181"/>
    </row>
    <row r="219" spans="1:8" x14ac:dyDescent="0.25">
      <c r="A219" s="173"/>
      <c r="B219" s="45" t="s">
        <v>222</v>
      </c>
      <c r="C219" s="173"/>
      <c r="D219" s="173"/>
      <c r="E219" s="11"/>
      <c r="F219" s="11"/>
      <c r="G219" s="11"/>
      <c r="H219" s="181">
        <v>677.69</v>
      </c>
    </row>
    <row r="220" spans="1:8" x14ac:dyDescent="0.25">
      <c r="A220" s="173"/>
      <c r="B220" s="45" t="s">
        <v>223</v>
      </c>
      <c r="C220" s="173"/>
      <c r="D220" s="173"/>
      <c r="E220" s="11"/>
      <c r="F220" s="11"/>
      <c r="G220" s="11"/>
      <c r="H220" s="181"/>
    </row>
    <row r="221" spans="1:8" x14ac:dyDescent="0.25">
      <c r="A221" s="173"/>
      <c r="B221" s="45" t="s">
        <v>224</v>
      </c>
      <c r="C221" s="173"/>
      <c r="D221" s="173"/>
      <c r="E221" s="11"/>
      <c r="F221" s="11"/>
      <c r="G221" s="11"/>
      <c r="H221" s="181"/>
    </row>
    <row r="222" spans="1:8" ht="75" x14ac:dyDescent="0.25">
      <c r="A222" s="173"/>
      <c r="B222" s="94" t="s">
        <v>41</v>
      </c>
      <c r="C222" s="176" t="s">
        <v>38</v>
      </c>
      <c r="D222" s="173" t="s">
        <v>43</v>
      </c>
      <c r="E222" s="173"/>
      <c r="F222" s="173"/>
      <c r="G222" s="173"/>
      <c r="H222" s="117"/>
    </row>
    <row r="223" spans="1:8" x14ac:dyDescent="0.25">
      <c r="A223" s="173"/>
      <c r="B223" s="94" t="s">
        <v>44</v>
      </c>
      <c r="C223" s="176"/>
      <c r="D223" s="173"/>
      <c r="E223" s="115"/>
      <c r="F223" s="115"/>
      <c r="G223" s="115"/>
      <c r="H223" s="117"/>
    </row>
    <row r="224" spans="1:8" ht="30" x14ac:dyDescent="0.25">
      <c r="A224" s="173"/>
      <c r="B224" s="34" t="s">
        <v>17</v>
      </c>
      <c r="C224" s="176"/>
      <c r="D224" s="173"/>
      <c r="E224" s="115"/>
      <c r="F224" s="115"/>
      <c r="G224" s="115"/>
      <c r="H224" s="117"/>
    </row>
    <row r="225" spans="1:8" x14ac:dyDescent="0.25">
      <c r="A225" s="173"/>
      <c r="B225" s="45" t="s">
        <v>137</v>
      </c>
      <c r="C225" s="176"/>
      <c r="D225" s="173"/>
      <c r="E225" s="115"/>
      <c r="F225" s="115"/>
      <c r="G225" s="115"/>
      <c r="H225" s="117">
        <v>889.09</v>
      </c>
    </row>
    <row r="226" spans="1:8" x14ac:dyDescent="0.25">
      <c r="A226" s="173"/>
      <c r="B226" s="45" t="s">
        <v>221</v>
      </c>
      <c r="C226" s="176"/>
      <c r="D226" s="173"/>
      <c r="E226" s="115"/>
      <c r="F226" s="115"/>
      <c r="G226" s="115"/>
      <c r="H226" s="117">
        <v>220.8</v>
      </c>
    </row>
    <row r="227" spans="1:8" x14ac:dyDescent="0.25">
      <c r="A227" s="173"/>
      <c r="B227" s="45" t="s">
        <v>222</v>
      </c>
      <c r="C227" s="176"/>
      <c r="D227" s="173"/>
      <c r="E227" s="115"/>
      <c r="F227" s="115"/>
      <c r="G227" s="115"/>
      <c r="H227" s="117">
        <v>23.84</v>
      </c>
    </row>
    <row r="228" spans="1:8" x14ac:dyDescent="0.25">
      <c r="A228" s="173"/>
      <c r="B228" s="45" t="s">
        <v>223</v>
      </c>
      <c r="C228" s="176"/>
      <c r="D228" s="173"/>
      <c r="E228" s="115"/>
      <c r="F228" s="115"/>
      <c r="G228" s="115"/>
      <c r="H228" s="117">
        <v>3.14</v>
      </c>
    </row>
    <row r="229" spans="1:8" x14ac:dyDescent="0.25">
      <c r="A229" s="173"/>
      <c r="B229" s="45" t="s">
        <v>224</v>
      </c>
      <c r="C229" s="176"/>
      <c r="D229" s="173"/>
      <c r="E229" s="115"/>
      <c r="F229" s="115"/>
      <c r="G229" s="115"/>
      <c r="H229" s="117">
        <v>1.1299999999999999</v>
      </c>
    </row>
    <row r="230" spans="1:8" ht="30" x14ac:dyDescent="0.25">
      <c r="A230" s="173"/>
      <c r="B230" s="34" t="s">
        <v>26</v>
      </c>
      <c r="C230" s="176"/>
      <c r="D230" s="173"/>
      <c r="E230" s="115"/>
      <c r="F230" s="115"/>
      <c r="G230" s="115"/>
      <c r="H230" s="117" t="s">
        <v>79</v>
      </c>
    </row>
    <row r="231" spans="1:8" x14ac:dyDescent="0.25">
      <c r="A231" s="173"/>
      <c r="B231" s="34" t="s">
        <v>28</v>
      </c>
      <c r="C231" s="176"/>
      <c r="D231" s="173"/>
      <c r="E231" s="115"/>
      <c r="F231" s="115"/>
      <c r="G231" s="115"/>
      <c r="H231" s="117"/>
    </row>
    <row r="232" spans="1:8" x14ac:dyDescent="0.25">
      <c r="A232" s="173"/>
      <c r="B232" s="45" t="s">
        <v>137</v>
      </c>
      <c r="C232" s="176"/>
      <c r="D232" s="173"/>
      <c r="E232" s="115"/>
      <c r="F232" s="115"/>
      <c r="G232" s="115"/>
      <c r="H232" s="117">
        <v>504.98</v>
      </c>
    </row>
    <row r="233" spans="1:8" x14ac:dyDescent="0.25">
      <c r="A233" s="173"/>
      <c r="B233" s="45" t="s">
        <v>221</v>
      </c>
      <c r="C233" s="176"/>
      <c r="D233" s="173"/>
      <c r="E233" s="115"/>
      <c r="F233" s="115"/>
      <c r="G233" s="115"/>
      <c r="H233" s="117">
        <v>94.61</v>
      </c>
    </row>
    <row r="234" spans="1:8" x14ac:dyDescent="0.25">
      <c r="A234" s="173"/>
      <c r="B234" s="45" t="s">
        <v>222</v>
      </c>
      <c r="C234" s="176"/>
      <c r="D234" s="173"/>
      <c r="E234" s="115"/>
      <c r="F234" s="115"/>
      <c r="G234" s="115"/>
      <c r="H234" s="117">
        <v>12</v>
      </c>
    </row>
    <row r="235" spans="1:8" x14ac:dyDescent="0.25">
      <c r="A235" s="173"/>
      <c r="B235" s="45" t="s">
        <v>223</v>
      </c>
      <c r="C235" s="176"/>
      <c r="D235" s="173"/>
      <c r="E235" s="115"/>
      <c r="F235" s="115"/>
      <c r="G235" s="115"/>
      <c r="H235" s="117">
        <v>1.75</v>
      </c>
    </row>
    <row r="236" spans="1:8" x14ac:dyDescent="0.25">
      <c r="A236" s="173"/>
      <c r="B236" s="45" t="s">
        <v>224</v>
      </c>
      <c r="C236" s="176"/>
      <c r="D236" s="173"/>
      <c r="E236" s="115"/>
      <c r="F236" s="115"/>
      <c r="G236" s="115"/>
      <c r="H236" s="117">
        <v>0.65</v>
      </c>
    </row>
    <row r="237" spans="1:8" ht="30" x14ac:dyDescent="0.25">
      <c r="A237" s="173"/>
      <c r="B237" s="34" t="s">
        <v>94</v>
      </c>
      <c r="C237" s="176"/>
      <c r="D237" s="173"/>
      <c r="E237" s="115"/>
      <c r="F237" s="115"/>
      <c r="G237" s="115"/>
      <c r="H237" s="117"/>
    </row>
    <row r="238" spans="1:8" x14ac:dyDescent="0.25">
      <c r="A238" s="173"/>
      <c r="B238" s="45" t="s">
        <v>137</v>
      </c>
      <c r="C238" s="176"/>
      <c r="D238" s="173"/>
      <c r="E238" s="115"/>
      <c r="F238" s="115"/>
      <c r="G238" s="115"/>
      <c r="H238" s="117" t="s">
        <v>79</v>
      </c>
    </row>
    <row r="239" spans="1:8" x14ac:dyDescent="0.25">
      <c r="A239" s="173"/>
      <c r="B239" s="45" t="s">
        <v>221</v>
      </c>
      <c r="C239" s="176"/>
      <c r="D239" s="173"/>
      <c r="E239" s="115"/>
      <c r="F239" s="115"/>
      <c r="G239" s="115"/>
      <c r="H239" s="117" t="s">
        <v>79</v>
      </c>
    </row>
    <row r="240" spans="1:8" x14ac:dyDescent="0.25">
      <c r="A240" s="173"/>
      <c r="B240" s="45" t="s">
        <v>222</v>
      </c>
      <c r="C240" s="176"/>
      <c r="D240" s="173"/>
      <c r="E240" s="115"/>
      <c r="F240" s="115"/>
      <c r="G240" s="115"/>
      <c r="H240" s="117">
        <v>8.91</v>
      </c>
    </row>
    <row r="241" spans="1:8" x14ac:dyDescent="0.25">
      <c r="A241" s="173"/>
      <c r="B241" s="45" t="s">
        <v>223</v>
      </c>
      <c r="C241" s="176"/>
      <c r="D241" s="173"/>
      <c r="E241" s="115"/>
      <c r="F241" s="115"/>
      <c r="G241" s="115"/>
      <c r="H241" s="117">
        <v>1.33</v>
      </c>
    </row>
    <row r="242" spans="1:8" x14ac:dyDescent="0.25">
      <c r="A242" s="173"/>
      <c r="B242" s="45" t="s">
        <v>224</v>
      </c>
      <c r="C242" s="176"/>
      <c r="D242" s="173"/>
      <c r="E242" s="115"/>
      <c r="F242" s="115"/>
      <c r="G242" s="115"/>
      <c r="H242" s="117">
        <v>0.47</v>
      </c>
    </row>
    <row r="243" spans="1:8" ht="30" x14ac:dyDescent="0.25">
      <c r="A243" s="173"/>
      <c r="B243" s="34" t="s">
        <v>30</v>
      </c>
      <c r="C243" s="176"/>
      <c r="D243" s="173"/>
      <c r="E243" s="115"/>
      <c r="F243" s="115"/>
      <c r="G243" s="115"/>
      <c r="H243" s="117"/>
    </row>
    <row r="244" spans="1:8" x14ac:dyDescent="0.25">
      <c r="A244" s="173"/>
      <c r="B244" s="45" t="s">
        <v>137</v>
      </c>
      <c r="C244" s="176"/>
      <c r="D244" s="173"/>
      <c r="E244" s="115"/>
      <c r="F244" s="115"/>
      <c r="G244" s="115"/>
      <c r="H244" s="117">
        <v>683.79</v>
      </c>
    </row>
    <row r="245" spans="1:8" x14ac:dyDescent="0.25">
      <c r="A245" s="173"/>
      <c r="B245" s="45" t="s">
        <v>221</v>
      </c>
      <c r="C245" s="176"/>
      <c r="D245" s="173"/>
      <c r="E245" s="115"/>
      <c r="F245" s="115"/>
      <c r="G245" s="115"/>
      <c r="H245" s="117">
        <v>159.33000000000001</v>
      </c>
    </row>
    <row r="246" spans="1:8" x14ac:dyDescent="0.25">
      <c r="A246" s="173"/>
      <c r="B246" s="45" t="s">
        <v>222</v>
      </c>
      <c r="C246" s="176"/>
      <c r="D246" s="173"/>
      <c r="E246" s="115"/>
      <c r="F246" s="115"/>
      <c r="G246" s="115"/>
      <c r="H246" s="117">
        <v>16.95</v>
      </c>
    </row>
    <row r="247" spans="1:8" x14ac:dyDescent="0.25">
      <c r="A247" s="173"/>
      <c r="B247" s="45" t="s">
        <v>223</v>
      </c>
      <c r="C247" s="176"/>
      <c r="D247" s="173"/>
      <c r="E247" s="115"/>
      <c r="F247" s="115"/>
      <c r="G247" s="115"/>
      <c r="H247" s="117">
        <v>2.08</v>
      </c>
    </row>
    <row r="248" spans="1:8" x14ac:dyDescent="0.25">
      <c r="A248" s="173"/>
      <c r="B248" s="45" t="s">
        <v>224</v>
      </c>
      <c r="C248" s="176"/>
      <c r="D248" s="173"/>
      <c r="E248" s="115"/>
      <c r="F248" s="115"/>
      <c r="G248" s="115"/>
      <c r="H248" s="117">
        <v>0.74</v>
      </c>
    </row>
    <row r="249" spans="1:8" ht="45" x14ac:dyDescent="0.25">
      <c r="A249" s="173"/>
      <c r="B249" s="94" t="s">
        <v>229</v>
      </c>
      <c r="C249" s="176"/>
      <c r="D249" s="173" t="s">
        <v>48</v>
      </c>
      <c r="E249" s="173"/>
      <c r="F249" s="173"/>
      <c r="G249" s="173"/>
      <c r="H249" s="117"/>
    </row>
    <row r="250" spans="1:8" x14ac:dyDescent="0.25">
      <c r="A250" s="173"/>
      <c r="B250" s="94" t="s">
        <v>44</v>
      </c>
      <c r="C250" s="176"/>
      <c r="D250" s="173"/>
      <c r="E250" s="115"/>
      <c r="F250" s="115"/>
      <c r="G250" s="115"/>
      <c r="H250" s="118"/>
    </row>
    <row r="251" spans="1:8" x14ac:dyDescent="0.25">
      <c r="A251" s="173"/>
      <c r="B251" s="44" t="s">
        <v>225</v>
      </c>
      <c r="C251" s="176"/>
      <c r="D251" s="173"/>
      <c r="E251" s="115"/>
      <c r="F251" s="115"/>
      <c r="G251" s="115"/>
      <c r="H251" s="118"/>
    </row>
    <row r="252" spans="1:8" x14ac:dyDescent="0.25">
      <c r="A252" s="173"/>
      <c r="B252" s="45" t="s">
        <v>137</v>
      </c>
      <c r="C252" s="176"/>
      <c r="D252" s="173"/>
      <c r="E252" s="115"/>
      <c r="F252" s="115"/>
      <c r="G252" s="115"/>
      <c r="H252" s="182">
        <v>171448.69</v>
      </c>
    </row>
    <row r="253" spans="1:8" x14ac:dyDescent="0.25">
      <c r="A253" s="173"/>
      <c r="B253" s="45" t="s">
        <v>221</v>
      </c>
      <c r="C253" s="176"/>
      <c r="D253" s="173"/>
      <c r="E253" s="115"/>
      <c r="F253" s="115"/>
      <c r="G253" s="115"/>
      <c r="H253" s="182"/>
    </row>
    <row r="254" spans="1:8" x14ac:dyDescent="0.25">
      <c r="A254" s="173"/>
      <c r="B254" s="45" t="s">
        <v>222</v>
      </c>
      <c r="C254" s="176"/>
      <c r="D254" s="173"/>
      <c r="E254" s="115"/>
      <c r="F254" s="115"/>
      <c r="G254" s="115"/>
      <c r="H254" s="182"/>
    </row>
    <row r="255" spans="1:8" x14ac:dyDescent="0.25">
      <c r="A255" s="173"/>
      <c r="B255" s="45" t="s">
        <v>223</v>
      </c>
      <c r="C255" s="176"/>
      <c r="D255" s="173"/>
      <c r="E255" s="115"/>
      <c r="F255" s="115"/>
      <c r="G255" s="115"/>
      <c r="H255" s="182"/>
    </row>
    <row r="256" spans="1:8" x14ac:dyDescent="0.25">
      <c r="A256" s="173"/>
      <c r="B256" s="45" t="s">
        <v>224</v>
      </c>
      <c r="C256" s="176"/>
      <c r="D256" s="173"/>
      <c r="E256" s="115"/>
      <c r="F256" s="115"/>
      <c r="G256" s="115"/>
      <c r="H256" s="182"/>
    </row>
    <row r="257" spans="1:8" x14ac:dyDescent="0.25">
      <c r="A257" s="173"/>
      <c r="B257" s="44" t="s">
        <v>226</v>
      </c>
      <c r="C257" s="176"/>
      <c r="D257" s="173"/>
      <c r="E257" s="115"/>
      <c r="F257" s="115"/>
      <c r="G257" s="115"/>
      <c r="H257" s="118"/>
    </row>
    <row r="258" spans="1:8" x14ac:dyDescent="0.25">
      <c r="A258" s="173"/>
      <c r="B258" s="45" t="s">
        <v>137</v>
      </c>
      <c r="C258" s="176"/>
      <c r="D258" s="173"/>
      <c r="E258" s="115"/>
      <c r="F258" s="115"/>
      <c r="G258" s="115"/>
      <c r="H258" s="182">
        <v>85724.35</v>
      </c>
    </row>
    <row r="259" spans="1:8" x14ac:dyDescent="0.25">
      <c r="A259" s="173"/>
      <c r="B259" s="45" t="s">
        <v>221</v>
      </c>
      <c r="C259" s="176"/>
      <c r="D259" s="173"/>
      <c r="E259" s="115"/>
      <c r="F259" s="115"/>
      <c r="G259" s="115"/>
      <c r="H259" s="182"/>
    </row>
    <row r="260" spans="1:8" x14ac:dyDescent="0.25">
      <c r="A260" s="173"/>
      <c r="B260" s="45" t="s">
        <v>222</v>
      </c>
      <c r="C260" s="176"/>
      <c r="D260" s="173"/>
      <c r="E260" s="115"/>
      <c r="F260" s="115"/>
      <c r="G260" s="115"/>
      <c r="H260" s="182">
        <v>171448.69</v>
      </c>
    </row>
    <row r="261" spans="1:8" x14ac:dyDescent="0.25">
      <c r="A261" s="173"/>
      <c r="B261" s="45" t="s">
        <v>223</v>
      </c>
      <c r="C261" s="176"/>
      <c r="D261" s="173"/>
      <c r="E261" s="115"/>
      <c r="F261" s="115"/>
      <c r="G261" s="115"/>
      <c r="H261" s="182"/>
    </row>
    <row r="262" spans="1:8" x14ac:dyDescent="0.25">
      <c r="A262" s="173"/>
      <c r="B262" s="45" t="s">
        <v>224</v>
      </c>
      <c r="C262" s="176"/>
      <c r="D262" s="173"/>
      <c r="E262" s="115"/>
      <c r="F262" s="115"/>
      <c r="G262" s="115"/>
      <c r="H262" s="182"/>
    </row>
    <row r="263" spans="1:8" ht="45" x14ac:dyDescent="0.25">
      <c r="A263" s="173"/>
      <c r="B263" s="94" t="s">
        <v>230</v>
      </c>
      <c r="C263" s="176"/>
      <c r="D263" s="173" t="s">
        <v>48</v>
      </c>
      <c r="E263" s="173"/>
      <c r="F263" s="173"/>
      <c r="G263" s="173"/>
      <c r="H263" s="118"/>
    </row>
    <row r="264" spans="1:8" x14ac:dyDescent="0.25">
      <c r="A264" s="173"/>
      <c r="B264" s="94" t="s">
        <v>44</v>
      </c>
      <c r="C264" s="176"/>
      <c r="D264" s="173"/>
      <c r="E264" s="115"/>
      <c r="F264" s="115"/>
      <c r="G264" s="115"/>
      <c r="H264" s="118"/>
    </row>
    <row r="265" spans="1:8" ht="45" x14ac:dyDescent="0.25">
      <c r="A265" s="173"/>
      <c r="B265" s="94" t="s">
        <v>231</v>
      </c>
      <c r="C265" s="176"/>
      <c r="D265" s="173"/>
      <c r="E265" s="115"/>
      <c r="F265" s="115"/>
      <c r="G265" s="115"/>
      <c r="H265" s="118"/>
    </row>
    <row r="266" spans="1:8" x14ac:dyDescent="0.25">
      <c r="A266" s="173"/>
      <c r="B266" s="44" t="s">
        <v>225</v>
      </c>
      <c r="C266" s="176"/>
      <c r="D266" s="173"/>
      <c r="E266" s="115"/>
      <c r="F266" s="115"/>
      <c r="G266" s="115"/>
      <c r="H266" s="118"/>
    </row>
    <row r="267" spans="1:8" x14ac:dyDescent="0.25">
      <c r="A267" s="173"/>
      <c r="B267" s="45" t="s">
        <v>137</v>
      </c>
      <c r="C267" s="176"/>
      <c r="D267" s="173"/>
      <c r="E267" s="115"/>
      <c r="F267" s="115"/>
      <c r="G267" s="115"/>
      <c r="H267" s="182">
        <v>246737.21</v>
      </c>
    </row>
    <row r="268" spans="1:8" x14ac:dyDescent="0.25">
      <c r="A268" s="173"/>
      <c r="B268" s="45" t="s">
        <v>221</v>
      </c>
      <c r="C268" s="176"/>
      <c r="D268" s="173"/>
      <c r="E268" s="115"/>
      <c r="F268" s="115"/>
      <c r="G268" s="115"/>
      <c r="H268" s="182"/>
    </row>
    <row r="269" spans="1:8" x14ac:dyDescent="0.25">
      <c r="A269" s="173"/>
      <c r="B269" s="45" t="s">
        <v>222</v>
      </c>
      <c r="C269" s="176"/>
      <c r="D269" s="173"/>
      <c r="E269" s="115"/>
      <c r="F269" s="115"/>
      <c r="G269" s="115"/>
      <c r="H269" s="182"/>
    </row>
    <row r="270" spans="1:8" x14ac:dyDescent="0.25">
      <c r="A270" s="173"/>
      <c r="B270" s="45" t="s">
        <v>223</v>
      </c>
      <c r="C270" s="176"/>
      <c r="D270" s="173"/>
      <c r="E270" s="115"/>
      <c r="F270" s="115"/>
      <c r="G270" s="115"/>
      <c r="H270" s="182"/>
    </row>
    <row r="271" spans="1:8" x14ac:dyDescent="0.25">
      <c r="A271" s="173"/>
      <c r="B271" s="45" t="s">
        <v>224</v>
      </c>
      <c r="C271" s="176"/>
      <c r="D271" s="173"/>
      <c r="E271" s="115"/>
      <c r="F271" s="115"/>
      <c r="G271" s="115"/>
      <c r="H271" s="182"/>
    </row>
    <row r="272" spans="1:8" x14ac:dyDescent="0.25">
      <c r="A272" s="173"/>
      <c r="B272" s="44" t="s">
        <v>226</v>
      </c>
      <c r="C272" s="176"/>
      <c r="D272" s="173"/>
      <c r="E272" s="115"/>
      <c r="F272" s="115"/>
      <c r="G272" s="115"/>
      <c r="H272" s="118"/>
    </row>
    <row r="273" spans="1:8" x14ac:dyDescent="0.25">
      <c r="A273" s="173"/>
      <c r="B273" s="45" t="s">
        <v>137</v>
      </c>
      <c r="C273" s="176"/>
      <c r="D273" s="173"/>
      <c r="E273" s="115"/>
      <c r="F273" s="115"/>
      <c r="G273" s="115"/>
      <c r="H273" s="182">
        <v>123368.61</v>
      </c>
    </row>
    <row r="274" spans="1:8" x14ac:dyDescent="0.25">
      <c r="A274" s="173"/>
      <c r="B274" s="45" t="s">
        <v>221</v>
      </c>
      <c r="C274" s="176"/>
      <c r="D274" s="173"/>
      <c r="E274" s="115"/>
      <c r="F274" s="115"/>
      <c r="G274" s="115"/>
      <c r="H274" s="182"/>
    </row>
    <row r="275" spans="1:8" x14ac:dyDescent="0.25">
      <c r="A275" s="173"/>
      <c r="B275" s="45" t="s">
        <v>222</v>
      </c>
      <c r="C275" s="176"/>
      <c r="D275" s="173"/>
      <c r="E275" s="115"/>
      <c r="F275" s="115"/>
      <c r="G275" s="115"/>
      <c r="H275" s="182">
        <v>246737.21</v>
      </c>
    </row>
    <row r="276" spans="1:8" x14ac:dyDescent="0.25">
      <c r="A276" s="173"/>
      <c r="B276" s="45" t="s">
        <v>223</v>
      </c>
      <c r="C276" s="176"/>
      <c r="D276" s="173"/>
      <c r="E276" s="115"/>
      <c r="F276" s="115"/>
      <c r="G276" s="115"/>
      <c r="H276" s="182"/>
    </row>
    <row r="277" spans="1:8" x14ac:dyDescent="0.25">
      <c r="A277" s="173"/>
      <c r="B277" s="45" t="s">
        <v>224</v>
      </c>
      <c r="C277" s="176"/>
      <c r="D277" s="173"/>
      <c r="E277" s="115"/>
      <c r="F277" s="115"/>
      <c r="G277" s="115"/>
      <c r="H277" s="182"/>
    </row>
    <row r="278" spans="1:8" ht="45" x14ac:dyDescent="0.25">
      <c r="A278" s="173"/>
      <c r="B278" s="94" t="s">
        <v>233</v>
      </c>
      <c r="C278" s="176"/>
      <c r="D278" s="173"/>
      <c r="E278" s="115"/>
      <c r="F278" s="115"/>
      <c r="G278" s="115"/>
      <c r="H278" s="118"/>
    </row>
    <row r="279" spans="1:8" x14ac:dyDescent="0.25">
      <c r="A279" s="173"/>
      <c r="B279" s="44" t="s">
        <v>225</v>
      </c>
      <c r="C279" s="176"/>
      <c r="D279" s="173"/>
      <c r="E279" s="115"/>
      <c r="F279" s="115"/>
      <c r="G279" s="115"/>
      <c r="H279" s="118"/>
    </row>
    <row r="280" spans="1:8" x14ac:dyDescent="0.25">
      <c r="A280" s="173"/>
      <c r="B280" s="45" t="s">
        <v>137</v>
      </c>
      <c r="C280" s="176"/>
      <c r="D280" s="173"/>
      <c r="E280" s="115"/>
      <c r="F280" s="115"/>
      <c r="G280" s="115"/>
      <c r="H280" s="182">
        <v>442939.69</v>
      </c>
    </row>
    <row r="281" spans="1:8" x14ac:dyDescent="0.25">
      <c r="A281" s="173"/>
      <c r="B281" s="45" t="s">
        <v>221</v>
      </c>
      <c r="C281" s="176"/>
      <c r="D281" s="173"/>
      <c r="E281" s="115"/>
      <c r="F281" s="115"/>
      <c r="G281" s="115"/>
      <c r="H281" s="182"/>
    </row>
    <row r="282" spans="1:8" x14ac:dyDescent="0.25">
      <c r="A282" s="173"/>
      <c r="B282" s="45" t="s">
        <v>222</v>
      </c>
      <c r="C282" s="176"/>
      <c r="D282" s="173"/>
      <c r="E282" s="115"/>
      <c r="F282" s="115"/>
      <c r="G282" s="115"/>
      <c r="H282" s="182"/>
    </row>
    <row r="283" spans="1:8" x14ac:dyDescent="0.25">
      <c r="A283" s="173"/>
      <c r="B283" s="45" t="s">
        <v>223</v>
      </c>
      <c r="C283" s="176"/>
      <c r="D283" s="173"/>
      <c r="E283" s="115"/>
      <c r="F283" s="115"/>
      <c r="G283" s="115"/>
      <c r="H283" s="182"/>
    </row>
    <row r="284" spans="1:8" x14ac:dyDescent="0.25">
      <c r="A284" s="173"/>
      <c r="B284" s="45" t="s">
        <v>224</v>
      </c>
      <c r="C284" s="176"/>
      <c r="D284" s="173"/>
      <c r="E284" s="115"/>
      <c r="F284" s="115"/>
      <c r="G284" s="115"/>
      <c r="H284" s="182"/>
    </row>
    <row r="285" spans="1:8" x14ac:dyDescent="0.25">
      <c r="A285" s="173"/>
      <c r="B285" s="44" t="s">
        <v>226</v>
      </c>
      <c r="C285" s="176"/>
      <c r="D285" s="173"/>
      <c r="E285" s="115"/>
      <c r="F285" s="115"/>
      <c r="G285" s="115"/>
      <c r="H285" s="118"/>
    </row>
    <row r="286" spans="1:8" x14ac:dyDescent="0.25">
      <c r="A286" s="173"/>
      <c r="B286" s="45" t="s">
        <v>137</v>
      </c>
      <c r="C286" s="176"/>
      <c r="D286" s="173"/>
      <c r="E286" s="115"/>
      <c r="F286" s="115"/>
      <c r="G286" s="115"/>
      <c r="H286" s="182">
        <v>221469.85</v>
      </c>
    </row>
    <row r="287" spans="1:8" x14ac:dyDescent="0.25">
      <c r="A287" s="173"/>
      <c r="B287" s="45" t="s">
        <v>221</v>
      </c>
      <c r="C287" s="176"/>
      <c r="D287" s="173"/>
      <c r="E287" s="115"/>
      <c r="F287" s="115"/>
      <c r="G287" s="115"/>
      <c r="H287" s="182"/>
    </row>
    <row r="288" spans="1:8" x14ac:dyDescent="0.25">
      <c r="A288" s="173"/>
      <c r="B288" s="45" t="s">
        <v>222</v>
      </c>
      <c r="C288" s="176"/>
      <c r="D288" s="173"/>
      <c r="E288" s="115"/>
      <c r="F288" s="115"/>
      <c r="G288" s="115"/>
      <c r="H288" s="182">
        <v>442939.69</v>
      </c>
    </row>
    <row r="289" spans="1:8" x14ac:dyDescent="0.25">
      <c r="A289" s="173"/>
      <c r="B289" s="45" t="s">
        <v>223</v>
      </c>
      <c r="C289" s="176"/>
      <c r="D289" s="173"/>
      <c r="E289" s="115"/>
      <c r="F289" s="115"/>
      <c r="G289" s="115"/>
      <c r="H289" s="182"/>
    </row>
    <row r="290" spans="1:8" x14ac:dyDescent="0.25">
      <c r="A290" s="173"/>
      <c r="B290" s="45" t="s">
        <v>224</v>
      </c>
      <c r="C290" s="176"/>
      <c r="D290" s="173"/>
      <c r="E290" s="115"/>
      <c r="F290" s="115"/>
      <c r="G290" s="115"/>
      <c r="H290" s="182"/>
    </row>
    <row r="291" spans="1:8" ht="30" x14ac:dyDescent="0.25">
      <c r="A291" s="173"/>
      <c r="B291" s="93" t="s">
        <v>232</v>
      </c>
      <c r="C291" s="176"/>
      <c r="D291" s="173" t="s">
        <v>21</v>
      </c>
      <c r="E291" s="11"/>
      <c r="F291" s="11"/>
      <c r="G291" s="11"/>
      <c r="H291" s="118"/>
    </row>
    <row r="292" spans="1:8" x14ac:dyDescent="0.25">
      <c r="A292" s="173"/>
      <c r="B292" s="93" t="s">
        <v>44</v>
      </c>
      <c r="C292" s="176"/>
      <c r="D292" s="173"/>
      <c r="E292" s="11"/>
      <c r="F292" s="11"/>
      <c r="G292" s="11"/>
      <c r="H292" s="118"/>
    </row>
    <row r="293" spans="1:8" x14ac:dyDescent="0.25">
      <c r="A293" s="173"/>
      <c r="B293" s="44" t="s">
        <v>225</v>
      </c>
      <c r="C293" s="176"/>
      <c r="D293" s="173"/>
      <c r="E293" s="11"/>
      <c r="F293" s="11"/>
      <c r="G293" s="11"/>
      <c r="H293" s="118"/>
    </row>
    <row r="294" spans="1:8" x14ac:dyDescent="0.25">
      <c r="A294" s="173"/>
      <c r="B294" s="45" t="s">
        <v>137</v>
      </c>
      <c r="C294" s="176"/>
      <c r="D294" s="173"/>
      <c r="E294" s="11"/>
      <c r="F294" s="11"/>
      <c r="G294" s="11"/>
      <c r="H294" s="182">
        <v>677.69</v>
      </c>
    </row>
    <row r="295" spans="1:8" x14ac:dyDescent="0.25">
      <c r="A295" s="173"/>
      <c r="B295" s="45" t="s">
        <v>221</v>
      </c>
      <c r="C295" s="176"/>
      <c r="D295" s="173"/>
      <c r="E295" s="11"/>
      <c r="F295" s="11"/>
      <c r="G295" s="11"/>
      <c r="H295" s="182"/>
    </row>
    <row r="296" spans="1:8" x14ac:dyDescent="0.25">
      <c r="A296" s="173"/>
      <c r="B296" s="45" t="s">
        <v>222</v>
      </c>
      <c r="C296" s="176"/>
      <c r="D296" s="173"/>
      <c r="E296" s="11"/>
      <c r="F296" s="11"/>
      <c r="G296" s="11"/>
      <c r="H296" s="182"/>
    </row>
    <row r="297" spans="1:8" x14ac:dyDescent="0.25">
      <c r="A297" s="173"/>
      <c r="B297" s="45" t="s">
        <v>223</v>
      </c>
      <c r="C297" s="176"/>
      <c r="D297" s="173"/>
      <c r="E297" s="11"/>
      <c r="F297" s="11"/>
      <c r="G297" s="11"/>
      <c r="H297" s="182"/>
    </row>
    <row r="298" spans="1:8" x14ac:dyDescent="0.25">
      <c r="A298" s="173"/>
      <c r="B298" s="45" t="s">
        <v>224</v>
      </c>
      <c r="C298" s="176"/>
      <c r="D298" s="173"/>
      <c r="E298" s="11"/>
      <c r="F298" s="11"/>
      <c r="G298" s="11"/>
      <c r="H298" s="182"/>
    </row>
    <row r="299" spans="1:8" x14ac:dyDescent="0.25">
      <c r="A299" s="173"/>
      <c r="B299" s="44" t="s">
        <v>226</v>
      </c>
      <c r="C299" s="176"/>
      <c r="D299" s="173"/>
      <c r="E299" s="11"/>
      <c r="F299" s="11"/>
      <c r="G299" s="11"/>
      <c r="H299" s="118"/>
    </row>
    <row r="300" spans="1:8" x14ac:dyDescent="0.25">
      <c r="A300" s="173"/>
      <c r="B300" s="45" t="s">
        <v>137</v>
      </c>
      <c r="C300" s="176"/>
      <c r="D300" s="173"/>
      <c r="E300" s="11"/>
      <c r="F300" s="11"/>
      <c r="G300" s="11"/>
      <c r="H300" s="182">
        <v>338.85</v>
      </c>
    </row>
    <row r="301" spans="1:8" x14ac:dyDescent="0.25">
      <c r="A301" s="173"/>
      <c r="B301" s="45" t="s">
        <v>221</v>
      </c>
      <c r="C301" s="176"/>
      <c r="D301" s="173"/>
      <c r="E301" s="11"/>
      <c r="F301" s="11"/>
      <c r="G301" s="11"/>
      <c r="H301" s="182"/>
    </row>
    <row r="302" spans="1:8" x14ac:dyDescent="0.25">
      <c r="A302" s="173"/>
      <c r="B302" s="45" t="s">
        <v>222</v>
      </c>
      <c r="C302" s="176"/>
      <c r="D302" s="173"/>
      <c r="E302" s="11"/>
      <c r="F302" s="11"/>
      <c r="G302" s="11"/>
      <c r="H302" s="182">
        <v>677.69</v>
      </c>
    </row>
    <row r="303" spans="1:8" x14ac:dyDescent="0.25">
      <c r="A303" s="173"/>
      <c r="B303" s="45" t="s">
        <v>223</v>
      </c>
      <c r="C303" s="176"/>
      <c r="D303" s="173"/>
      <c r="E303" s="11"/>
      <c r="F303" s="11"/>
      <c r="G303" s="11"/>
      <c r="H303" s="182"/>
    </row>
    <row r="304" spans="1:8" x14ac:dyDescent="0.25">
      <c r="A304" s="173"/>
      <c r="B304" s="45" t="s">
        <v>224</v>
      </c>
      <c r="C304" s="176"/>
      <c r="D304" s="173"/>
      <c r="E304" s="11"/>
      <c r="F304" s="11"/>
      <c r="G304" s="11"/>
      <c r="H304" s="182"/>
    </row>
  </sheetData>
  <mergeCells count="56">
    <mergeCell ref="D263:D290"/>
    <mergeCell ref="E263:G263"/>
    <mergeCell ref="H267:H271"/>
    <mergeCell ref="H273:H274"/>
    <mergeCell ref="H275:H277"/>
    <mergeCell ref="H280:H284"/>
    <mergeCell ref="H286:H287"/>
    <mergeCell ref="H288:H290"/>
    <mergeCell ref="D208:D221"/>
    <mergeCell ref="H211:H215"/>
    <mergeCell ref="H217:H218"/>
    <mergeCell ref="H219:H221"/>
    <mergeCell ref="C222:C304"/>
    <mergeCell ref="D222:D248"/>
    <mergeCell ref="E222:G222"/>
    <mergeCell ref="D249:D262"/>
    <mergeCell ref="E249:G249"/>
    <mergeCell ref="H252:H256"/>
    <mergeCell ref="D291:D304"/>
    <mergeCell ref="H294:H298"/>
    <mergeCell ref="H300:H301"/>
    <mergeCell ref="H302:H304"/>
    <mergeCell ref="H258:H259"/>
    <mergeCell ref="H260:H262"/>
    <mergeCell ref="D194:D207"/>
    <mergeCell ref="E194:G194"/>
    <mergeCell ref="H197:H201"/>
    <mergeCell ref="H203:H204"/>
    <mergeCell ref="H205:H207"/>
    <mergeCell ref="D180:D193"/>
    <mergeCell ref="E180:G180"/>
    <mergeCell ref="H183:H187"/>
    <mergeCell ref="H189:H190"/>
    <mergeCell ref="H191:H193"/>
    <mergeCell ref="A7:H7"/>
    <mergeCell ref="A8:A304"/>
    <mergeCell ref="B12:H12"/>
    <mergeCell ref="C13:C85"/>
    <mergeCell ref="D13:D152"/>
    <mergeCell ref="H75:H79"/>
    <mergeCell ref="H81:H82"/>
    <mergeCell ref="H83:H85"/>
    <mergeCell ref="C86:C152"/>
    <mergeCell ref="H142:H146"/>
    <mergeCell ref="H148:H149"/>
    <mergeCell ref="H150:H152"/>
    <mergeCell ref="B153:H153"/>
    <mergeCell ref="C154:C221"/>
    <mergeCell ref="D154:D179"/>
    <mergeCell ref="E154:G154"/>
    <mergeCell ref="G3:H3"/>
    <mergeCell ref="A4:A5"/>
    <mergeCell ref="B4:C4"/>
    <mergeCell ref="D4:D5"/>
    <mergeCell ref="E4:G4"/>
    <mergeCell ref="H4:H5"/>
  </mergeCells>
  <pageMargins left="0.35433070866141736" right="0.15748031496062992" top="0.35433070866141736" bottom="2.598425196850394" header="0.51181102362204722" footer="0.51181102362204722"/>
  <pageSetup paperSize="9" scale="18" fitToHeight="9" orientation="portrait" horizontalDpi="300" verticalDpi="300" r:id="rId1"/>
  <headerFooter alignWithMargins="0"/>
  <rowBreaks count="1" manualBreakCount="1">
    <brk id="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78"/>
  <sheetViews>
    <sheetView view="pageBreakPreview" zoomScale="90" zoomScaleNormal="100" zoomScaleSheetLayoutView="90" workbookViewId="0">
      <pane ySplit="5" topLeftCell="A6" activePane="bottomLeft" state="frozen"/>
      <selection activeCell="B23" sqref="B23"/>
      <selection pane="bottomLeft" activeCell="A7" sqref="A7:H7"/>
    </sheetView>
  </sheetViews>
  <sheetFormatPr defaultRowHeight="15" x14ac:dyDescent="0.25"/>
  <cols>
    <col min="1" max="1" width="22.85546875" style="2" customWidth="1"/>
    <col min="2" max="2" width="60" style="1" customWidth="1"/>
    <col min="3" max="3" width="21.28515625" style="2" customWidth="1"/>
    <col min="4" max="4" width="11.140625" style="2" customWidth="1"/>
    <col min="5" max="6" width="9.28515625" style="2" bestFit="1" customWidth="1"/>
    <col min="7" max="7" width="12" style="2" bestFit="1" customWidth="1"/>
    <col min="8" max="8" width="18.28515625" style="130" customWidth="1"/>
    <col min="9" max="10" width="11" style="2" bestFit="1" customWidth="1"/>
    <col min="11" max="16384" width="9.140625" style="2"/>
  </cols>
  <sheetData>
    <row r="1" spans="1:8" ht="18.75" x14ac:dyDescent="0.3">
      <c r="A1" s="82" t="s">
        <v>0</v>
      </c>
    </row>
    <row r="2" spans="1:8" ht="20.25" customHeight="1" x14ac:dyDescent="0.3">
      <c r="C2" s="3"/>
      <c r="D2" s="3"/>
      <c r="E2" s="3"/>
      <c r="F2" s="3"/>
      <c r="G2" s="3"/>
    </row>
    <row r="3" spans="1:8" ht="18.75" x14ac:dyDescent="0.25">
      <c r="B3" s="4"/>
      <c r="C3" s="5"/>
      <c r="D3" s="5"/>
      <c r="E3" s="5"/>
      <c r="F3" s="5"/>
      <c r="G3" s="170" t="s">
        <v>1</v>
      </c>
      <c r="H3" s="171"/>
    </row>
    <row r="4" spans="1:8" x14ac:dyDescent="0.25">
      <c r="A4" s="178" t="s">
        <v>2</v>
      </c>
      <c r="B4" s="179" t="s">
        <v>3</v>
      </c>
      <c r="C4" s="179"/>
      <c r="D4" s="179" t="s">
        <v>4</v>
      </c>
      <c r="E4" s="179" t="s">
        <v>5</v>
      </c>
      <c r="F4" s="179"/>
      <c r="G4" s="179"/>
      <c r="H4" s="180" t="s">
        <v>88</v>
      </c>
    </row>
    <row r="5" spans="1:8" ht="47.25" customHeight="1" x14ac:dyDescent="0.25">
      <c r="A5" s="178"/>
      <c r="B5" s="119" t="s">
        <v>6</v>
      </c>
      <c r="C5" s="119" t="s">
        <v>7</v>
      </c>
      <c r="D5" s="179"/>
      <c r="E5" s="119" t="s">
        <v>8</v>
      </c>
      <c r="F5" s="119" t="s">
        <v>9</v>
      </c>
      <c r="G5" s="119" t="s">
        <v>10</v>
      </c>
      <c r="H5" s="180"/>
    </row>
    <row r="6" spans="1:8" s="6" customFormat="1" ht="15.75" x14ac:dyDescent="0.25">
      <c r="A6" s="119">
        <v>1</v>
      </c>
      <c r="B6" s="119">
        <v>2</v>
      </c>
      <c r="C6" s="119">
        <v>3</v>
      </c>
      <c r="D6" s="119">
        <f>C6+1</f>
        <v>4</v>
      </c>
      <c r="E6" s="119">
        <f t="shared" ref="E6:H6" si="0">D6+1</f>
        <v>5</v>
      </c>
      <c r="F6" s="119">
        <f t="shared" si="0"/>
        <v>6</v>
      </c>
      <c r="G6" s="119">
        <f t="shared" si="0"/>
        <v>7</v>
      </c>
      <c r="H6" s="133">
        <f t="shared" si="0"/>
        <v>8</v>
      </c>
    </row>
    <row r="7" spans="1:8" x14ac:dyDescent="0.25">
      <c r="A7" s="175" t="s">
        <v>336</v>
      </c>
      <c r="B7" s="175"/>
      <c r="C7" s="175"/>
      <c r="D7" s="175"/>
      <c r="E7" s="175"/>
      <c r="F7" s="175"/>
      <c r="G7" s="175"/>
      <c r="H7" s="175"/>
    </row>
    <row r="8" spans="1:8" ht="60" x14ac:dyDescent="0.25">
      <c r="A8" s="183" t="s">
        <v>357</v>
      </c>
      <c r="B8" s="7" t="s">
        <v>11</v>
      </c>
      <c r="C8" s="8"/>
      <c r="D8" s="120"/>
      <c r="E8" s="8"/>
      <c r="F8" s="8"/>
      <c r="G8" s="8"/>
      <c r="H8" s="118"/>
    </row>
    <row r="9" spans="1:8" x14ac:dyDescent="0.25">
      <c r="A9" s="184"/>
      <c r="B9" s="93" t="s">
        <v>12</v>
      </c>
      <c r="C9" s="120"/>
      <c r="D9" s="120" t="s">
        <v>234</v>
      </c>
      <c r="E9" s="8"/>
      <c r="F9" s="8"/>
      <c r="G9" s="120">
        <v>466.1</v>
      </c>
      <c r="H9" s="118"/>
    </row>
    <row r="10" spans="1:8" x14ac:dyDescent="0.25">
      <c r="A10" s="184"/>
      <c r="B10" s="93" t="s">
        <v>14</v>
      </c>
      <c r="C10" s="10"/>
      <c r="D10" s="10"/>
      <c r="E10" s="10"/>
      <c r="F10" s="10"/>
      <c r="G10" s="10"/>
      <c r="H10" s="118"/>
    </row>
    <row r="11" spans="1:8" x14ac:dyDescent="0.25">
      <c r="A11" s="184"/>
      <c r="B11" s="93" t="s">
        <v>15</v>
      </c>
      <c r="C11" s="10"/>
      <c r="D11" s="10"/>
      <c r="E11" s="10"/>
      <c r="F11" s="10"/>
      <c r="G11" s="10"/>
      <c r="H11" s="118"/>
    </row>
    <row r="12" spans="1:8" x14ac:dyDescent="0.25">
      <c r="A12" s="184"/>
      <c r="B12" s="174" t="s">
        <v>16</v>
      </c>
      <c r="C12" s="174"/>
      <c r="D12" s="174"/>
      <c r="E12" s="174"/>
      <c r="F12" s="174"/>
      <c r="G12" s="174"/>
      <c r="H12" s="174"/>
    </row>
    <row r="13" spans="1:8" ht="30" x14ac:dyDescent="0.25">
      <c r="A13" s="184"/>
      <c r="B13" s="34" t="s">
        <v>17</v>
      </c>
      <c r="C13" s="173">
        <v>0.4</v>
      </c>
      <c r="D13" s="172" t="s">
        <v>43</v>
      </c>
      <c r="E13" s="11"/>
      <c r="F13" s="11"/>
      <c r="G13" s="12"/>
      <c r="H13" s="117">
        <v>251.97</v>
      </c>
    </row>
    <row r="14" spans="1:8" ht="30" x14ac:dyDescent="0.25">
      <c r="A14" s="184"/>
      <c r="B14" s="34" t="s">
        <v>26</v>
      </c>
      <c r="C14" s="173"/>
      <c r="D14" s="172"/>
      <c r="E14" s="11"/>
      <c r="F14" s="11"/>
      <c r="G14" s="12"/>
      <c r="H14" s="117">
        <v>126.37</v>
      </c>
    </row>
    <row r="15" spans="1:8" ht="30" x14ac:dyDescent="0.25">
      <c r="A15" s="184"/>
      <c r="B15" s="44" t="s">
        <v>31</v>
      </c>
      <c r="C15" s="173"/>
      <c r="D15" s="172"/>
      <c r="E15" s="11"/>
      <c r="F15" s="11"/>
      <c r="G15" s="12"/>
      <c r="H15" s="117"/>
    </row>
    <row r="16" spans="1:8" x14ac:dyDescent="0.25">
      <c r="A16" s="184"/>
      <c r="B16" s="45" t="s">
        <v>32</v>
      </c>
      <c r="C16" s="173"/>
      <c r="D16" s="172"/>
      <c r="E16" s="11"/>
      <c r="F16" s="11"/>
      <c r="G16" s="12"/>
      <c r="H16" s="117">
        <v>21809.439999999999</v>
      </c>
    </row>
    <row r="17" spans="1:8" x14ac:dyDescent="0.25">
      <c r="A17" s="184"/>
      <c r="B17" s="45" t="s">
        <v>34</v>
      </c>
      <c r="C17" s="173"/>
      <c r="D17" s="172"/>
      <c r="E17" s="11"/>
      <c r="F17" s="11"/>
      <c r="G17" s="12"/>
      <c r="H17" s="117" t="s">
        <v>46</v>
      </c>
    </row>
    <row r="18" spans="1:8" x14ac:dyDescent="0.25">
      <c r="A18" s="184"/>
      <c r="B18" s="45" t="s">
        <v>81</v>
      </c>
      <c r="C18" s="173"/>
      <c r="D18" s="172"/>
      <c r="E18" s="11"/>
      <c r="F18" s="11"/>
      <c r="G18" s="12"/>
      <c r="H18" s="117" t="s">
        <v>46</v>
      </c>
    </row>
    <row r="19" spans="1:8" x14ac:dyDescent="0.25">
      <c r="A19" s="184"/>
      <c r="B19" s="45" t="s">
        <v>101</v>
      </c>
      <c r="C19" s="173"/>
      <c r="D19" s="172"/>
      <c r="E19" s="11"/>
      <c r="F19" s="11"/>
      <c r="G19" s="12"/>
      <c r="H19" s="117" t="s">
        <v>46</v>
      </c>
    </row>
    <row r="20" spans="1:8" ht="45" x14ac:dyDescent="0.25">
      <c r="A20" s="184"/>
      <c r="B20" s="45" t="s">
        <v>37</v>
      </c>
      <c r="C20" s="173"/>
      <c r="D20" s="172"/>
      <c r="E20" s="11"/>
      <c r="F20" s="11"/>
      <c r="G20" s="12"/>
      <c r="H20" s="117">
        <v>4527.37</v>
      </c>
    </row>
    <row r="21" spans="1:8" x14ac:dyDescent="0.25">
      <c r="A21" s="184"/>
      <c r="B21" s="34" t="s">
        <v>28</v>
      </c>
      <c r="C21" s="173"/>
      <c r="D21" s="172"/>
      <c r="E21" s="11"/>
      <c r="F21" s="11"/>
      <c r="G21" s="12"/>
      <c r="H21" s="117">
        <v>192.98</v>
      </c>
    </row>
    <row r="22" spans="1:8" ht="30" x14ac:dyDescent="0.25">
      <c r="A22" s="184"/>
      <c r="B22" s="34" t="s">
        <v>94</v>
      </c>
      <c r="C22" s="173"/>
      <c r="D22" s="172"/>
      <c r="E22" s="11"/>
      <c r="F22" s="11"/>
      <c r="G22" s="12"/>
      <c r="H22" s="117">
        <v>25.31</v>
      </c>
    </row>
    <row r="23" spans="1:8" ht="30" x14ac:dyDescent="0.25">
      <c r="A23" s="184"/>
      <c r="B23" s="34" t="s">
        <v>30</v>
      </c>
      <c r="C23" s="173"/>
      <c r="D23" s="172"/>
      <c r="E23" s="11"/>
      <c r="F23" s="11"/>
      <c r="G23" s="12"/>
      <c r="H23" s="117">
        <v>162.53</v>
      </c>
    </row>
    <row r="24" spans="1:8" x14ac:dyDescent="0.25">
      <c r="A24" s="184"/>
      <c r="B24" s="94" t="s">
        <v>16</v>
      </c>
      <c r="C24" s="176" t="s">
        <v>38</v>
      </c>
      <c r="D24" s="172" t="s">
        <v>43</v>
      </c>
      <c r="E24" s="11"/>
      <c r="F24" s="11"/>
      <c r="G24" s="13"/>
      <c r="H24" s="117"/>
    </row>
    <row r="25" spans="1:8" ht="30" x14ac:dyDescent="0.25">
      <c r="A25" s="184"/>
      <c r="B25" s="34" t="s">
        <v>17</v>
      </c>
      <c r="C25" s="176"/>
      <c r="D25" s="172"/>
      <c r="E25" s="11"/>
      <c r="F25" s="11"/>
      <c r="G25" s="13"/>
      <c r="H25" s="117">
        <v>127.38</v>
      </c>
    </row>
    <row r="26" spans="1:8" ht="30" x14ac:dyDescent="0.25">
      <c r="A26" s="184"/>
      <c r="B26" s="34" t="s">
        <v>26</v>
      </c>
      <c r="C26" s="176"/>
      <c r="D26" s="172"/>
      <c r="E26" s="11"/>
      <c r="F26" s="11"/>
      <c r="G26" s="13"/>
      <c r="H26" s="117">
        <v>47.91</v>
      </c>
    </row>
    <row r="27" spans="1:8" ht="30" x14ac:dyDescent="0.25">
      <c r="A27" s="184"/>
      <c r="B27" s="44" t="s">
        <v>31</v>
      </c>
      <c r="C27" s="176"/>
      <c r="D27" s="172"/>
      <c r="E27" s="11"/>
      <c r="F27" s="11"/>
      <c r="G27" s="13"/>
      <c r="H27" s="117">
        <v>19975.93</v>
      </c>
    </row>
    <row r="28" spans="1:8" x14ac:dyDescent="0.25">
      <c r="A28" s="184"/>
      <c r="B28" s="45" t="s">
        <v>32</v>
      </c>
      <c r="C28" s="176"/>
      <c r="D28" s="172"/>
      <c r="E28" s="11"/>
      <c r="F28" s="11"/>
      <c r="G28" s="13"/>
      <c r="H28" s="117">
        <v>14888.69</v>
      </c>
    </row>
    <row r="29" spans="1:8" x14ac:dyDescent="0.25">
      <c r="A29" s="184"/>
      <c r="B29" s="45" t="s">
        <v>34</v>
      </c>
      <c r="C29" s="176"/>
      <c r="D29" s="172"/>
      <c r="E29" s="11"/>
      <c r="F29" s="11"/>
      <c r="G29" s="13"/>
      <c r="H29" s="117" t="s">
        <v>46</v>
      </c>
    </row>
    <row r="30" spans="1:8" x14ac:dyDescent="0.25">
      <c r="A30" s="184"/>
      <c r="B30" s="45" t="s">
        <v>81</v>
      </c>
      <c r="C30" s="176"/>
      <c r="D30" s="172"/>
      <c r="E30" s="11"/>
      <c r="F30" s="11"/>
      <c r="G30" s="13"/>
      <c r="H30" s="117" t="s">
        <v>46</v>
      </c>
    </row>
    <row r="31" spans="1:8" x14ac:dyDescent="0.25">
      <c r="A31" s="184"/>
      <c r="B31" s="45" t="s">
        <v>101</v>
      </c>
      <c r="C31" s="176"/>
      <c r="D31" s="172"/>
      <c r="E31" s="11"/>
      <c r="F31" s="11"/>
      <c r="G31" s="13"/>
      <c r="H31" s="117" t="s">
        <v>46</v>
      </c>
    </row>
    <row r="32" spans="1:8" ht="45" x14ac:dyDescent="0.25">
      <c r="A32" s="184"/>
      <c r="B32" s="45" t="s">
        <v>37</v>
      </c>
      <c r="C32" s="176"/>
      <c r="D32" s="172"/>
      <c r="E32" s="11"/>
      <c r="F32" s="11"/>
      <c r="G32" s="13"/>
      <c r="H32" s="117" t="s">
        <v>46</v>
      </c>
    </row>
    <row r="33" spans="1:8" x14ac:dyDescent="0.25">
      <c r="A33" s="184"/>
      <c r="B33" s="34" t="s">
        <v>28</v>
      </c>
      <c r="C33" s="176"/>
      <c r="D33" s="172"/>
      <c r="E33" s="11"/>
      <c r="F33" s="11"/>
      <c r="G33" s="13"/>
      <c r="H33" s="117">
        <v>73.81</v>
      </c>
    </row>
    <row r="34" spans="1:8" ht="30" x14ac:dyDescent="0.25">
      <c r="A34" s="184"/>
      <c r="B34" s="34" t="s">
        <v>94</v>
      </c>
      <c r="C34" s="176"/>
      <c r="D34" s="172"/>
      <c r="E34" s="11"/>
      <c r="F34" s="11"/>
      <c r="G34" s="13"/>
      <c r="H34" s="117">
        <v>11.62</v>
      </c>
    </row>
    <row r="35" spans="1:8" ht="30" x14ac:dyDescent="0.25">
      <c r="A35" s="184"/>
      <c r="B35" s="34" t="s">
        <v>30</v>
      </c>
      <c r="C35" s="176"/>
      <c r="D35" s="172"/>
      <c r="E35" s="11"/>
      <c r="F35" s="11"/>
      <c r="G35" s="13"/>
      <c r="H35" s="117">
        <v>71.13</v>
      </c>
    </row>
    <row r="36" spans="1:8" ht="30" customHeight="1" x14ac:dyDescent="0.25">
      <c r="A36" s="184"/>
      <c r="B36" s="174" t="s">
        <v>352</v>
      </c>
      <c r="C36" s="174"/>
      <c r="D36" s="174"/>
      <c r="E36" s="174"/>
      <c r="F36" s="174"/>
      <c r="G36" s="174"/>
      <c r="H36" s="174"/>
    </row>
    <row r="37" spans="1:8" ht="29.25" x14ac:dyDescent="0.25">
      <c r="A37" s="184"/>
      <c r="B37" s="95" t="s">
        <v>353</v>
      </c>
      <c r="C37" s="183">
        <v>0.4</v>
      </c>
      <c r="D37" s="186" t="s">
        <v>43</v>
      </c>
      <c r="E37" s="11"/>
      <c r="F37" s="11"/>
      <c r="G37" s="12"/>
      <c r="H37" s="92"/>
    </row>
    <row r="38" spans="1:8" ht="24" x14ac:dyDescent="0.25">
      <c r="A38" s="184"/>
      <c r="B38" s="77" t="s">
        <v>17</v>
      </c>
      <c r="C38" s="184"/>
      <c r="D38" s="187"/>
      <c r="E38" s="11"/>
      <c r="F38" s="11"/>
      <c r="G38" s="12"/>
      <c r="H38" s="92">
        <v>251.97</v>
      </c>
    </row>
    <row r="39" spans="1:8" ht="24" x14ac:dyDescent="0.25">
      <c r="A39" s="184"/>
      <c r="B39" s="77" t="s">
        <v>26</v>
      </c>
      <c r="C39" s="184"/>
      <c r="D39" s="187"/>
      <c r="E39" s="11"/>
      <c r="F39" s="11"/>
      <c r="G39" s="12"/>
      <c r="H39" s="92">
        <v>126.37</v>
      </c>
    </row>
    <row r="40" spans="1:8" x14ac:dyDescent="0.25">
      <c r="A40" s="184"/>
      <c r="B40" s="77" t="s">
        <v>28</v>
      </c>
      <c r="C40" s="184"/>
      <c r="D40" s="187"/>
      <c r="E40" s="11"/>
      <c r="F40" s="11"/>
      <c r="G40" s="12"/>
      <c r="H40" s="92">
        <v>192.98</v>
      </c>
    </row>
    <row r="41" spans="1:8" ht="24" x14ac:dyDescent="0.25">
      <c r="A41" s="184"/>
      <c r="B41" s="77" t="s">
        <v>94</v>
      </c>
      <c r="C41" s="184"/>
      <c r="D41" s="187"/>
      <c r="E41" s="11"/>
      <c r="F41" s="11"/>
      <c r="G41" s="12"/>
      <c r="H41" s="92">
        <v>25.31</v>
      </c>
    </row>
    <row r="42" spans="1:8" ht="24" x14ac:dyDescent="0.25">
      <c r="A42" s="184"/>
      <c r="B42" s="77" t="s">
        <v>30</v>
      </c>
      <c r="C42" s="184"/>
      <c r="D42" s="187"/>
      <c r="E42" s="11"/>
      <c r="F42" s="11"/>
      <c r="G42" s="12"/>
      <c r="H42" s="92">
        <v>162.53</v>
      </c>
    </row>
    <row r="43" spans="1:8" ht="24" x14ac:dyDescent="0.25">
      <c r="A43" s="184"/>
      <c r="B43" s="96" t="s">
        <v>31</v>
      </c>
      <c r="C43" s="184"/>
      <c r="D43" s="187"/>
      <c r="E43" s="11"/>
      <c r="F43" s="11"/>
      <c r="G43" s="12"/>
      <c r="H43" s="92"/>
    </row>
    <row r="44" spans="1:8" x14ac:dyDescent="0.25">
      <c r="A44" s="184"/>
      <c r="B44" s="97" t="s">
        <v>32</v>
      </c>
      <c r="C44" s="184"/>
      <c r="D44" s="187"/>
      <c r="E44" s="11"/>
      <c r="F44" s="11"/>
      <c r="G44" s="12"/>
      <c r="H44" s="92">
        <v>10904.72</v>
      </c>
    </row>
    <row r="45" spans="1:8" x14ac:dyDescent="0.25">
      <c r="A45" s="184"/>
      <c r="B45" s="97" t="s">
        <v>34</v>
      </c>
      <c r="C45" s="184"/>
      <c r="D45" s="187"/>
      <c r="E45" s="11"/>
      <c r="F45" s="11"/>
      <c r="G45" s="12"/>
      <c r="H45" s="92" t="s">
        <v>46</v>
      </c>
    </row>
    <row r="46" spans="1:8" x14ac:dyDescent="0.25">
      <c r="A46" s="184"/>
      <c r="B46" s="97" t="s">
        <v>81</v>
      </c>
      <c r="C46" s="184"/>
      <c r="D46" s="187"/>
      <c r="E46" s="11"/>
      <c r="F46" s="11"/>
      <c r="G46" s="12"/>
      <c r="H46" s="92" t="s">
        <v>46</v>
      </c>
    </row>
    <row r="47" spans="1:8" x14ac:dyDescent="0.25">
      <c r="A47" s="184"/>
      <c r="B47" s="97" t="s">
        <v>101</v>
      </c>
      <c r="C47" s="184"/>
      <c r="D47" s="187"/>
      <c r="E47" s="11"/>
      <c r="F47" s="11"/>
      <c r="G47" s="12"/>
      <c r="H47" s="92" t="s">
        <v>46</v>
      </c>
    </row>
    <row r="48" spans="1:8" ht="36" x14ac:dyDescent="0.25">
      <c r="A48" s="184"/>
      <c r="B48" s="97" t="s">
        <v>37</v>
      </c>
      <c r="C48" s="185"/>
      <c r="D48" s="187"/>
      <c r="E48" s="11"/>
      <c r="F48" s="11"/>
      <c r="G48" s="12"/>
      <c r="H48" s="92">
        <v>2263.6799999999998</v>
      </c>
    </row>
    <row r="49" spans="1:8" ht="24" x14ac:dyDescent="0.25">
      <c r="A49" s="184"/>
      <c r="B49" s="77" t="s">
        <v>17</v>
      </c>
      <c r="C49" s="189" t="s">
        <v>38</v>
      </c>
      <c r="D49" s="187"/>
      <c r="E49" s="11"/>
      <c r="F49" s="11"/>
      <c r="G49" s="13"/>
      <c r="H49" s="92">
        <v>127.38</v>
      </c>
    </row>
    <row r="50" spans="1:8" ht="24" x14ac:dyDescent="0.25">
      <c r="A50" s="184"/>
      <c r="B50" s="77" t="s">
        <v>26</v>
      </c>
      <c r="C50" s="189"/>
      <c r="D50" s="187"/>
      <c r="E50" s="11"/>
      <c r="F50" s="11"/>
      <c r="G50" s="13"/>
      <c r="H50" s="92">
        <v>47.91</v>
      </c>
    </row>
    <row r="51" spans="1:8" x14ac:dyDescent="0.25">
      <c r="A51" s="184"/>
      <c r="B51" s="77" t="s">
        <v>28</v>
      </c>
      <c r="C51" s="189"/>
      <c r="D51" s="187"/>
      <c r="E51" s="11"/>
      <c r="F51" s="11"/>
      <c r="G51" s="13"/>
      <c r="H51" s="92">
        <v>73.81</v>
      </c>
    </row>
    <row r="52" spans="1:8" ht="24" x14ac:dyDescent="0.25">
      <c r="A52" s="184"/>
      <c r="B52" s="77" t="s">
        <v>94</v>
      </c>
      <c r="C52" s="189"/>
      <c r="D52" s="187"/>
      <c r="E52" s="11"/>
      <c r="F52" s="11"/>
      <c r="G52" s="13"/>
      <c r="H52" s="92">
        <v>11.62</v>
      </c>
    </row>
    <row r="53" spans="1:8" ht="24" x14ac:dyDescent="0.25">
      <c r="A53" s="184"/>
      <c r="B53" s="77" t="s">
        <v>30</v>
      </c>
      <c r="C53" s="189"/>
      <c r="D53" s="187"/>
      <c r="E53" s="11"/>
      <c r="F53" s="11"/>
      <c r="G53" s="13"/>
      <c r="H53" s="92">
        <v>71.13</v>
      </c>
    </row>
    <row r="54" spans="1:8" ht="24" x14ac:dyDescent="0.25">
      <c r="A54" s="184"/>
      <c r="B54" s="96" t="s">
        <v>31</v>
      </c>
      <c r="C54" s="189"/>
      <c r="D54" s="187"/>
      <c r="E54" s="11"/>
      <c r="F54" s="11"/>
      <c r="G54" s="13"/>
      <c r="H54" s="92">
        <v>9987.9599999999991</v>
      </c>
    </row>
    <row r="55" spans="1:8" x14ac:dyDescent="0.25">
      <c r="A55" s="184"/>
      <c r="B55" s="97" t="s">
        <v>32</v>
      </c>
      <c r="C55" s="189"/>
      <c r="D55" s="187"/>
      <c r="E55" s="11"/>
      <c r="F55" s="11"/>
      <c r="G55" s="13"/>
      <c r="H55" s="92">
        <v>7444.34</v>
      </c>
    </row>
    <row r="56" spans="1:8" x14ac:dyDescent="0.25">
      <c r="A56" s="184"/>
      <c r="B56" s="97" t="s">
        <v>34</v>
      </c>
      <c r="C56" s="189"/>
      <c r="D56" s="187"/>
      <c r="E56" s="11"/>
      <c r="F56" s="11"/>
      <c r="G56" s="13"/>
      <c r="H56" s="92" t="s">
        <v>46</v>
      </c>
    </row>
    <row r="57" spans="1:8" x14ac:dyDescent="0.25">
      <c r="A57" s="184"/>
      <c r="B57" s="97" t="s">
        <v>81</v>
      </c>
      <c r="C57" s="189"/>
      <c r="D57" s="187"/>
      <c r="E57" s="11"/>
      <c r="F57" s="11"/>
      <c r="G57" s="13"/>
      <c r="H57" s="92" t="s">
        <v>46</v>
      </c>
    </row>
    <row r="58" spans="1:8" x14ac:dyDescent="0.25">
      <c r="A58" s="184"/>
      <c r="B58" s="97" t="s">
        <v>101</v>
      </c>
      <c r="C58" s="189"/>
      <c r="D58" s="187"/>
      <c r="E58" s="11"/>
      <c r="F58" s="11"/>
      <c r="G58" s="13"/>
      <c r="H58" s="92" t="s">
        <v>46</v>
      </c>
    </row>
    <row r="59" spans="1:8" ht="36" x14ac:dyDescent="0.25">
      <c r="A59" s="184"/>
      <c r="B59" s="97" t="s">
        <v>37</v>
      </c>
      <c r="C59" s="190"/>
      <c r="D59" s="188"/>
      <c r="E59" s="11"/>
      <c r="F59" s="11"/>
      <c r="G59" s="13"/>
      <c r="H59" s="92" t="s">
        <v>46</v>
      </c>
    </row>
    <row r="60" spans="1:8" x14ac:dyDescent="0.25">
      <c r="A60" s="184"/>
      <c r="B60" s="177" t="s">
        <v>40</v>
      </c>
      <c r="C60" s="177"/>
      <c r="D60" s="177"/>
      <c r="E60" s="177"/>
      <c r="F60" s="177"/>
      <c r="G60" s="177"/>
      <c r="H60" s="177"/>
    </row>
    <row r="61" spans="1:8" ht="75" x14ac:dyDescent="0.25">
      <c r="A61" s="184"/>
      <c r="B61" s="94" t="s">
        <v>41</v>
      </c>
      <c r="C61" s="173">
        <v>0.4</v>
      </c>
      <c r="D61" s="115" t="s">
        <v>43</v>
      </c>
      <c r="E61" s="173"/>
      <c r="F61" s="173"/>
      <c r="G61" s="173"/>
      <c r="H61" s="117">
        <v>632.79</v>
      </c>
    </row>
    <row r="62" spans="1:8" ht="45" x14ac:dyDescent="0.25">
      <c r="A62" s="184"/>
      <c r="B62" s="94" t="s">
        <v>108</v>
      </c>
      <c r="C62" s="173"/>
      <c r="D62" s="115" t="s">
        <v>48</v>
      </c>
      <c r="E62" s="173"/>
      <c r="F62" s="173"/>
      <c r="G62" s="173"/>
      <c r="H62" s="117">
        <v>248400.63</v>
      </c>
    </row>
    <row r="63" spans="1:8" ht="45" x14ac:dyDescent="0.25">
      <c r="A63" s="184"/>
      <c r="B63" s="94" t="s">
        <v>109</v>
      </c>
      <c r="C63" s="173"/>
      <c r="D63" s="115" t="s">
        <v>48</v>
      </c>
      <c r="E63" s="173"/>
      <c r="F63" s="173"/>
      <c r="G63" s="173"/>
      <c r="H63" s="117" t="s">
        <v>46</v>
      </c>
    </row>
    <row r="64" spans="1:8" ht="30" x14ac:dyDescent="0.25">
      <c r="A64" s="184"/>
      <c r="B64" s="93" t="s">
        <v>56</v>
      </c>
      <c r="C64" s="173"/>
      <c r="D64" s="115" t="s">
        <v>21</v>
      </c>
      <c r="E64" s="173"/>
      <c r="F64" s="173"/>
      <c r="G64" s="173"/>
      <c r="H64" s="117">
        <v>655.19000000000005</v>
      </c>
    </row>
    <row r="65" spans="1:8" ht="75" x14ac:dyDescent="0.25">
      <c r="A65" s="184"/>
      <c r="B65" s="94" t="s">
        <v>41</v>
      </c>
      <c r="C65" s="176" t="s">
        <v>38</v>
      </c>
      <c r="D65" s="115" t="s">
        <v>43</v>
      </c>
      <c r="E65" s="173"/>
      <c r="F65" s="173"/>
      <c r="G65" s="173"/>
      <c r="H65" s="117">
        <v>283.94</v>
      </c>
    </row>
    <row r="66" spans="1:8" ht="45" x14ac:dyDescent="0.25">
      <c r="A66" s="184"/>
      <c r="B66" s="94" t="s">
        <v>108</v>
      </c>
      <c r="C66" s="176"/>
      <c r="D66" s="115" t="s">
        <v>48</v>
      </c>
      <c r="E66" s="173"/>
      <c r="F66" s="173"/>
      <c r="G66" s="173"/>
      <c r="H66" s="78">
        <v>161318.04999999999</v>
      </c>
    </row>
    <row r="67" spans="1:8" ht="45" x14ac:dyDescent="0.25">
      <c r="A67" s="184"/>
      <c r="B67" s="94" t="s">
        <v>109</v>
      </c>
      <c r="C67" s="176"/>
      <c r="D67" s="115" t="s">
        <v>48</v>
      </c>
      <c r="E67" s="173"/>
      <c r="F67" s="173"/>
      <c r="G67" s="173"/>
      <c r="H67" s="118">
        <v>800377.69</v>
      </c>
    </row>
    <row r="68" spans="1:8" ht="30" x14ac:dyDescent="0.25">
      <c r="A68" s="184"/>
      <c r="B68" s="93" t="s">
        <v>56</v>
      </c>
      <c r="C68" s="176"/>
      <c r="D68" s="115" t="s">
        <v>21</v>
      </c>
      <c r="E68" s="173"/>
      <c r="F68" s="173"/>
      <c r="G68" s="173"/>
      <c r="H68" s="118" t="s">
        <v>46</v>
      </c>
    </row>
    <row r="69" spans="1:8" ht="43.5" customHeight="1" x14ac:dyDescent="0.25">
      <c r="A69" s="184"/>
      <c r="B69" s="174" t="s">
        <v>354</v>
      </c>
      <c r="C69" s="174"/>
      <c r="D69" s="174"/>
      <c r="E69" s="174"/>
      <c r="F69" s="174"/>
      <c r="G69" s="174"/>
      <c r="H69" s="174"/>
    </row>
    <row r="70" spans="1:8" ht="29.25" x14ac:dyDescent="0.25">
      <c r="A70" s="184"/>
      <c r="B70" s="95" t="s">
        <v>355</v>
      </c>
      <c r="C70" s="191" t="s">
        <v>356</v>
      </c>
      <c r="D70" s="115"/>
      <c r="E70" s="11"/>
      <c r="F70" s="11"/>
      <c r="G70" s="11"/>
      <c r="H70" s="118"/>
    </row>
    <row r="71" spans="1:8" ht="75" x14ac:dyDescent="0.25">
      <c r="A71" s="184"/>
      <c r="B71" s="94" t="s">
        <v>41</v>
      </c>
      <c r="C71" s="189"/>
      <c r="D71" s="115" t="s">
        <v>43</v>
      </c>
      <c r="E71" s="11"/>
      <c r="F71" s="11"/>
      <c r="G71" s="11"/>
      <c r="H71" s="118">
        <v>632.79</v>
      </c>
    </row>
    <row r="72" spans="1:8" ht="45" x14ac:dyDescent="0.25">
      <c r="A72" s="184"/>
      <c r="B72" s="94" t="s">
        <v>108</v>
      </c>
      <c r="C72" s="189"/>
      <c r="D72" s="115" t="s">
        <v>48</v>
      </c>
      <c r="E72" s="11"/>
      <c r="F72" s="11"/>
      <c r="G72" s="11"/>
      <c r="H72" s="118">
        <v>124200.31</v>
      </c>
    </row>
    <row r="73" spans="1:8" ht="45" x14ac:dyDescent="0.25">
      <c r="A73" s="184"/>
      <c r="B73" s="94" t="s">
        <v>109</v>
      </c>
      <c r="C73" s="189"/>
      <c r="D73" s="115" t="s">
        <v>48</v>
      </c>
      <c r="E73" s="11"/>
      <c r="F73" s="11"/>
      <c r="G73" s="11"/>
      <c r="H73" s="118" t="s">
        <v>46</v>
      </c>
    </row>
    <row r="74" spans="1:8" ht="30" x14ac:dyDescent="0.25">
      <c r="A74" s="184"/>
      <c r="B74" s="93" t="s">
        <v>56</v>
      </c>
      <c r="C74" s="190"/>
      <c r="D74" s="115" t="s">
        <v>21</v>
      </c>
      <c r="E74" s="11"/>
      <c r="F74" s="11"/>
      <c r="G74" s="11"/>
      <c r="H74" s="118">
        <v>327.58999999999997</v>
      </c>
    </row>
    <row r="75" spans="1:8" ht="75" x14ac:dyDescent="0.25">
      <c r="A75" s="184"/>
      <c r="B75" s="94" t="s">
        <v>41</v>
      </c>
      <c r="C75" s="176" t="s">
        <v>38</v>
      </c>
      <c r="D75" s="115" t="s">
        <v>43</v>
      </c>
      <c r="E75" s="11"/>
      <c r="F75" s="11"/>
      <c r="G75" s="11"/>
      <c r="H75" s="118">
        <v>283.94</v>
      </c>
    </row>
    <row r="76" spans="1:8" ht="45" x14ac:dyDescent="0.25">
      <c r="A76" s="184"/>
      <c r="B76" s="94" t="s">
        <v>108</v>
      </c>
      <c r="C76" s="176"/>
      <c r="D76" s="115" t="s">
        <v>48</v>
      </c>
      <c r="E76" s="11"/>
      <c r="F76" s="11"/>
      <c r="G76" s="11"/>
      <c r="H76" s="118">
        <v>80659.02</v>
      </c>
    </row>
    <row r="77" spans="1:8" ht="45" x14ac:dyDescent="0.25">
      <c r="A77" s="184"/>
      <c r="B77" s="94" t="s">
        <v>109</v>
      </c>
      <c r="C77" s="176"/>
      <c r="D77" s="115" t="s">
        <v>48</v>
      </c>
      <c r="E77" s="11"/>
      <c r="F77" s="11"/>
      <c r="G77" s="11"/>
      <c r="H77" s="118">
        <v>400188.84</v>
      </c>
    </row>
    <row r="78" spans="1:8" ht="30" x14ac:dyDescent="0.25">
      <c r="A78" s="185"/>
      <c r="B78" s="93" t="s">
        <v>56</v>
      </c>
      <c r="C78" s="176"/>
      <c r="D78" s="115" t="s">
        <v>21</v>
      </c>
      <c r="E78" s="11"/>
      <c r="F78" s="11"/>
      <c r="G78" s="11"/>
      <c r="H78" s="118" t="s">
        <v>46</v>
      </c>
    </row>
  </sheetData>
  <mergeCells count="31">
    <mergeCell ref="E61:G61"/>
    <mergeCell ref="E62:G62"/>
    <mergeCell ref="E63:G63"/>
    <mergeCell ref="E64:G64"/>
    <mergeCell ref="C65:C68"/>
    <mergeCell ref="E65:G65"/>
    <mergeCell ref="E66:G66"/>
    <mergeCell ref="E67:G67"/>
    <mergeCell ref="E68:G68"/>
    <mergeCell ref="B60:H60"/>
    <mergeCell ref="A7:H7"/>
    <mergeCell ref="A8:A78"/>
    <mergeCell ref="B12:H12"/>
    <mergeCell ref="C13:C23"/>
    <mergeCell ref="D13:D23"/>
    <mergeCell ref="C24:C35"/>
    <mergeCell ref="D24:D35"/>
    <mergeCell ref="B36:H36"/>
    <mergeCell ref="C37:C48"/>
    <mergeCell ref="D37:D59"/>
    <mergeCell ref="C49:C59"/>
    <mergeCell ref="B69:H69"/>
    <mergeCell ref="C70:C74"/>
    <mergeCell ref="C75:C78"/>
    <mergeCell ref="C61:C64"/>
    <mergeCell ref="G3:H3"/>
    <mergeCell ref="A4:A5"/>
    <mergeCell ref="B4:C4"/>
    <mergeCell ref="D4:D5"/>
    <mergeCell ref="E4:G4"/>
    <mergeCell ref="H4:H5"/>
  </mergeCells>
  <pageMargins left="0.35433070866141736" right="0.15748031496062992" top="0.35433070866141736" bottom="2.598425196850394" header="0.51181102362204722" footer="0.51181102362204722"/>
  <pageSetup paperSize="9" scale="18" fitToHeight="9" orientation="portrait" horizontalDpi="300" verticalDpi="300" r:id="rId1"/>
  <headerFooter alignWithMargins="0"/>
  <rowBreaks count="1" manualBreakCount="1">
    <brk id="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310"/>
  <sheetViews>
    <sheetView view="pageBreakPreview" zoomScale="90" zoomScaleNormal="100" zoomScaleSheetLayoutView="90" workbookViewId="0">
      <pane ySplit="5" topLeftCell="A6" activePane="bottomLeft" state="frozen"/>
      <selection activeCell="B23" sqref="B23"/>
      <selection pane="bottomLeft" activeCell="A7" sqref="A7:H7"/>
    </sheetView>
  </sheetViews>
  <sheetFormatPr defaultRowHeight="15" x14ac:dyDescent="0.25"/>
  <cols>
    <col min="1" max="1" width="22.85546875" style="2" customWidth="1"/>
    <col min="2" max="2" width="60" style="1" customWidth="1"/>
    <col min="3" max="3" width="21.28515625" style="2" customWidth="1"/>
    <col min="4" max="4" width="11.140625" style="2" customWidth="1"/>
    <col min="5" max="6" width="9.28515625" style="2" bestFit="1" customWidth="1"/>
    <col min="7" max="7" width="12" style="2" bestFit="1" customWidth="1"/>
    <col min="8" max="8" width="18.28515625" style="130" customWidth="1"/>
    <col min="9" max="10" width="11" style="2" bestFit="1" customWidth="1"/>
    <col min="11" max="16384" width="9.140625" style="2"/>
  </cols>
  <sheetData>
    <row r="1" spans="1:9" ht="18.75" x14ac:dyDescent="0.3">
      <c r="A1" s="82" t="s">
        <v>0</v>
      </c>
    </row>
    <row r="2" spans="1:9" ht="20.25" customHeight="1" x14ac:dyDescent="0.3">
      <c r="C2" s="3"/>
      <c r="D2" s="3"/>
      <c r="E2" s="3"/>
      <c r="F2" s="3"/>
      <c r="G2" s="3"/>
    </row>
    <row r="3" spans="1:9" ht="18.75" x14ac:dyDescent="0.25">
      <c r="B3" s="4"/>
      <c r="C3" s="5"/>
      <c r="D3" s="5"/>
      <c r="E3" s="5"/>
      <c r="F3" s="5"/>
      <c r="G3" s="170" t="s">
        <v>1</v>
      </c>
      <c r="H3" s="171"/>
    </row>
    <row r="4" spans="1:9" x14ac:dyDescent="0.25">
      <c r="A4" s="178" t="s">
        <v>2</v>
      </c>
      <c r="B4" s="179" t="s">
        <v>3</v>
      </c>
      <c r="C4" s="179"/>
      <c r="D4" s="179" t="s">
        <v>4</v>
      </c>
      <c r="E4" s="179" t="s">
        <v>5</v>
      </c>
      <c r="F4" s="179"/>
      <c r="G4" s="179"/>
      <c r="H4" s="180" t="s">
        <v>88</v>
      </c>
    </row>
    <row r="5" spans="1:9" ht="47.25" customHeight="1" x14ac:dyDescent="0.25">
      <c r="A5" s="178"/>
      <c r="B5" s="119" t="s">
        <v>6</v>
      </c>
      <c r="C5" s="119" t="s">
        <v>7</v>
      </c>
      <c r="D5" s="179"/>
      <c r="E5" s="119" t="s">
        <v>8</v>
      </c>
      <c r="F5" s="119" t="s">
        <v>9</v>
      </c>
      <c r="G5" s="119" t="s">
        <v>10</v>
      </c>
      <c r="H5" s="180"/>
    </row>
    <row r="6" spans="1:9" s="6" customFormat="1" ht="15.75" x14ac:dyDescent="0.25">
      <c r="A6" s="119">
        <v>1</v>
      </c>
      <c r="B6" s="119">
        <v>2</v>
      </c>
      <c r="C6" s="119">
        <v>3</v>
      </c>
      <c r="D6" s="119">
        <f>C6+1</f>
        <v>4</v>
      </c>
      <c r="E6" s="119">
        <f t="shared" ref="E6:H6" si="0">D6+1</f>
        <v>5</v>
      </c>
      <c r="F6" s="119">
        <f t="shared" si="0"/>
        <v>6</v>
      </c>
      <c r="G6" s="119">
        <f t="shared" si="0"/>
        <v>7</v>
      </c>
      <c r="H6" s="133">
        <f t="shared" si="0"/>
        <v>8</v>
      </c>
    </row>
    <row r="7" spans="1:9" x14ac:dyDescent="0.25">
      <c r="A7" s="175" t="s">
        <v>337</v>
      </c>
      <c r="B7" s="175"/>
      <c r="C7" s="175"/>
      <c r="D7" s="175"/>
      <c r="E7" s="175"/>
      <c r="F7" s="175"/>
      <c r="G7" s="175"/>
      <c r="H7" s="175"/>
    </row>
    <row r="8" spans="1:9" ht="60" x14ac:dyDescent="0.25">
      <c r="A8" s="173" t="s">
        <v>333</v>
      </c>
      <c r="B8" s="7" t="s">
        <v>11</v>
      </c>
      <c r="C8" s="8"/>
      <c r="D8" s="120"/>
      <c r="E8" s="8"/>
      <c r="F8" s="8"/>
      <c r="G8" s="8"/>
      <c r="H8" s="118"/>
    </row>
    <row r="9" spans="1:9" x14ac:dyDescent="0.25">
      <c r="A9" s="173"/>
      <c r="B9" s="93" t="s">
        <v>12</v>
      </c>
      <c r="C9" s="8"/>
      <c r="D9" s="120"/>
      <c r="E9" s="8"/>
      <c r="F9" s="8"/>
      <c r="G9" s="8"/>
      <c r="H9" s="118"/>
    </row>
    <row r="10" spans="1:9" x14ac:dyDescent="0.25">
      <c r="A10" s="173"/>
      <c r="B10" s="45" t="s">
        <v>13</v>
      </c>
      <c r="C10" s="120" t="s">
        <v>277</v>
      </c>
      <c r="D10" s="120" t="s">
        <v>234</v>
      </c>
      <c r="E10" s="8"/>
      <c r="F10" s="8"/>
      <c r="G10" s="8">
        <v>466.1</v>
      </c>
      <c r="H10" s="118"/>
    </row>
    <row r="11" spans="1:9" x14ac:dyDescent="0.25">
      <c r="A11" s="173"/>
      <c r="B11" s="93" t="s">
        <v>14</v>
      </c>
      <c r="C11" s="10"/>
      <c r="D11" s="10"/>
      <c r="E11" s="10"/>
      <c r="F11" s="10"/>
      <c r="G11" s="10"/>
      <c r="H11" s="31"/>
    </row>
    <row r="12" spans="1:9" x14ac:dyDescent="0.25">
      <c r="A12" s="173"/>
      <c r="B12" s="93" t="s">
        <v>15</v>
      </c>
      <c r="C12" s="10"/>
      <c r="D12" s="10"/>
      <c r="E12" s="10"/>
      <c r="F12" s="10"/>
      <c r="G12" s="10"/>
      <c r="H12" s="31"/>
    </row>
    <row r="13" spans="1:9" x14ac:dyDescent="0.25">
      <c r="A13" s="173"/>
      <c r="B13" s="177" t="s">
        <v>16</v>
      </c>
      <c r="C13" s="177"/>
      <c r="D13" s="177"/>
      <c r="E13" s="177"/>
      <c r="F13" s="177"/>
      <c r="G13" s="177"/>
      <c r="H13" s="177"/>
    </row>
    <row r="14" spans="1:9" ht="30" x14ac:dyDescent="0.25">
      <c r="A14" s="173"/>
      <c r="B14" s="34" t="s">
        <v>17</v>
      </c>
      <c r="C14" s="173" t="s">
        <v>18</v>
      </c>
      <c r="D14" s="172" t="s">
        <v>21</v>
      </c>
      <c r="E14" s="11"/>
      <c r="F14" s="11"/>
      <c r="G14" s="12"/>
      <c r="H14" s="117"/>
    </row>
    <row r="15" spans="1:9" x14ac:dyDescent="0.25">
      <c r="A15" s="173"/>
      <c r="B15" s="44" t="s">
        <v>19</v>
      </c>
      <c r="C15" s="173"/>
      <c r="D15" s="172"/>
      <c r="E15" s="11"/>
      <c r="F15" s="11"/>
      <c r="G15" s="12"/>
      <c r="H15" s="117"/>
    </row>
    <row r="16" spans="1:9" x14ac:dyDescent="0.25">
      <c r="A16" s="173"/>
      <c r="B16" s="45" t="s">
        <v>20</v>
      </c>
      <c r="C16" s="173"/>
      <c r="D16" s="172"/>
      <c r="E16" s="11"/>
      <c r="F16" s="11"/>
      <c r="G16" s="12"/>
      <c r="H16" s="117">
        <v>58.64</v>
      </c>
      <c r="I16" s="84"/>
    </row>
    <row r="17" spans="1:9" x14ac:dyDescent="0.25">
      <c r="A17" s="173"/>
      <c r="B17" s="45" t="s">
        <v>22</v>
      </c>
      <c r="C17" s="173"/>
      <c r="D17" s="172"/>
      <c r="E17" s="11"/>
      <c r="F17" s="11"/>
      <c r="G17" s="12"/>
      <c r="H17" s="117">
        <v>7.19</v>
      </c>
      <c r="I17" s="84"/>
    </row>
    <row r="18" spans="1:9" x14ac:dyDescent="0.25">
      <c r="A18" s="173"/>
      <c r="B18" s="45" t="s">
        <v>23</v>
      </c>
      <c r="C18" s="173"/>
      <c r="D18" s="172"/>
      <c r="E18" s="11"/>
      <c r="F18" s="11"/>
      <c r="G18" s="12"/>
      <c r="H18" s="117">
        <v>5.28</v>
      </c>
      <c r="I18" s="84"/>
    </row>
    <row r="19" spans="1:9" x14ac:dyDescent="0.25">
      <c r="A19" s="173"/>
      <c r="B19" s="45" t="s">
        <v>24</v>
      </c>
      <c r="C19" s="173"/>
      <c r="D19" s="172"/>
      <c r="E19" s="11"/>
      <c r="F19" s="11"/>
      <c r="G19" s="12"/>
      <c r="H19" s="117">
        <v>2.14</v>
      </c>
      <c r="I19" s="84"/>
    </row>
    <row r="20" spans="1:9" x14ac:dyDescent="0.25">
      <c r="A20" s="173"/>
      <c r="B20" s="44" t="s">
        <v>25</v>
      </c>
      <c r="C20" s="173"/>
      <c r="D20" s="172"/>
      <c r="E20" s="11"/>
      <c r="F20" s="11"/>
      <c r="G20" s="12"/>
      <c r="H20" s="117"/>
      <c r="I20" s="84"/>
    </row>
    <row r="21" spans="1:9" x14ac:dyDescent="0.25">
      <c r="A21" s="173"/>
      <c r="B21" s="45" t="s">
        <v>20</v>
      </c>
      <c r="C21" s="173"/>
      <c r="D21" s="172"/>
      <c r="E21" s="11"/>
      <c r="F21" s="11"/>
      <c r="G21" s="12"/>
      <c r="H21" s="117">
        <v>58.64</v>
      </c>
      <c r="I21" s="84"/>
    </row>
    <row r="22" spans="1:9" x14ac:dyDescent="0.25">
      <c r="A22" s="173"/>
      <c r="B22" s="45" t="s">
        <v>22</v>
      </c>
      <c r="C22" s="173"/>
      <c r="D22" s="172"/>
      <c r="E22" s="11"/>
      <c r="F22" s="11"/>
      <c r="G22" s="12"/>
      <c r="H22" s="117">
        <v>7.19</v>
      </c>
      <c r="I22" s="84"/>
    </row>
    <row r="23" spans="1:9" x14ac:dyDescent="0.25">
      <c r="A23" s="173"/>
      <c r="B23" s="45" t="s">
        <v>23</v>
      </c>
      <c r="C23" s="173"/>
      <c r="D23" s="172"/>
      <c r="E23" s="11"/>
      <c r="F23" s="11"/>
      <c r="G23" s="12"/>
      <c r="H23" s="117">
        <v>5.28</v>
      </c>
      <c r="I23" s="84"/>
    </row>
    <row r="24" spans="1:9" x14ac:dyDescent="0.25">
      <c r="A24" s="173"/>
      <c r="B24" s="45" t="s">
        <v>24</v>
      </c>
      <c r="C24" s="173"/>
      <c r="D24" s="172"/>
      <c r="E24" s="11"/>
      <c r="F24" s="11"/>
      <c r="G24" s="12"/>
      <c r="H24" s="117">
        <v>2.14</v>
      </c>
      <c r="I24" s="84"/>
    </row>
    <row r="25" spans="1:9" ht="30" x14ac:dyDescent="0.25">
      <c r="A25" s="173"/>
      <c r="B25" s="34" t="s">
        <v>26</v>
      </c>
      <c r="C25" s="173"/>
      <c r="D25" s="172"/>
      <c r="E25" s="11"/>
      <c r="F25" s="11"/>
      <c r="G25" s="12"/>
      <c r="H25" s="117" t="s">
        <v>27</v>
      </c>
      <c r="I25" s="84"/>
    </row>
    <row r="26" spans="1:9" x14ac:dyDescent="0.25">
      <c r="A26" s="173"/>
      <c r="B26" s="34" t="s">
        <v>28</v>
      </c>
      <c r="C26" s="173"/>
      <c r="D26" s="172"/>
      <c r="E26" s="11"/>
      <c r="F26" s="11"/>
      <c r="G26" s="12"/>
      <c r="H26" s="117"/>
      <c r="I26" s="84"/>
    </row>
    <row r="27" spans="1:9" x14ac:dyDescent="0.25">
      <c r="A27" s="173"/>
      <c r="B27" s="44" t="s">
        <v>19</v>
      </c>
      <c r="C27" s="173"/>
      <c r="D27" s="172"/>
      <c r="E27" s="11"/>
      <c r="F27" s="11"/>
      <c r="G27" s="12"/>
      <c r="H27" s="117"/>
      <c r="I27" s="84"/>
    </row>
    <row r="28" spans="1:9" x14ac:dyDescent="0.25">
      <c r="A28" s="173"/>
      <c r="B28" s="45" t="s">
        <v>20</v>
      </c>
      <c r="C28" s="173"/>
      <c r="D28" s="172"/>
      <c r="E28" s="11"/>
      <c r="F28" s="11"/>
      <c r="G28" s="12"/>
      <c r="H28" s="117">
        <v>26.66</v>
      </c>
      <c r="I28" s="84"/>
    </row>
    <row r="29" spans="1:9" x14ac:dyDescent="0.25">
      <c r="A29" s="173"/>
      <c r="B29" s="45" t="s">
        <v>22</v>
      </c>
      <c r="C29" s="173"/>
      <c r="D29" s="172"/>
      <c r="E29" s="11"/>
      <c r="F29" s="11"/>
      <c r="G29" s="12"/>
      <c r="H29" s="117">
        <v>3.55</v>
      </c>
      <c r="I29" s="84"/>
    </row>
    <row r="30" spans="1:9" x14ac:dyDescent="0.25">
      <c r="A30" s="173"/>
      <c r="B30" s="45" t="s">
        <v>23</v>
      </c>
      <c r="C30" s="173"/>
      <c r="D30" s="172"/>
      <c r="E30" s="11"/>
      <c r="F30" s="11"/>
      <c r="G30" s="12"/>
      <c r="H30" s="117">
        <v>2.4</v>
      </c>
      <c r="I30" s="84"/>
    </row>
    <row r="31" spans="1:9" x14ac:dyDescent="0.25">
      <c r="A31" s="173"/>
      <c r="B31" s="45" t="s">
        <v>24</v>
      </c>
      <c r="C31" s="173"/>
      <c r="D31" s="172"/>
      <c r="E31" s="11"/>
      <c r="F31" s="11"/>
      <c r="G31" s="12"/>
      <c r="H31" s="117">
        <v>0.97</v>
      </c>
      <c r="I31" s="84"/>
    </row>
    <row r="32" spans="1:9" x14ac:dyDescent="0.25">
      <c r="A32" s="173"/>
      <c r="B32" s="44" t="s">
        <v>25</v>
      </c>
      <c r="C32" s="173"/>
      <c r="D32" s="172"/>
      <c r="E32" s="11"/>
      <c r="F32" s="11"/>
      <c r="G32" s="12"/>
      <c r="H32" s="117"/>
      <c r="I32" s="84"/>
    </row>
    <row r="33" spans="1:9" x14ac:dyDescent="0.25">
      <c r="A33" s="173"/>
      <c r="B33" s="45" t="s">
        <v>20</v>
      </c>
      <c r="C33" s="173"/>
      <c r="D33" s="172"/>
      <c r="E33" s="11"/>
      <c r="F33" s="11"/>
      <c r="G33" s="12"/>
      <c r="H33" s="117">
        <v>26.66</v>
      </c>
      <c r="I33" s="84"/>
    </row>
    <row r="34" spans="1:9" x14ac:dyDescent="0.25">
      <c r="A34" s="173"/>
      <c r="B34" s="45" t="s">
        <v>22</v>
      </c>
      <c r="C34" s="173"/>
      <c r="D34" s="172"/>
      <c r="E34" s="11"/>
      <c r="F34" s="11"/>
      <c r="G34" s="12"/>
      <c r="H34" s="117">
        <v>3.55</v>
      </c>
      <c r="I34" s="84"/>
    </row>
    <row r="35" spans="1:9" x14ac:dyDescent="0.25">
      <c r="A35" s="173"/>
      <c r="B35" s="45" t="s">
        <v>23</v>
      </c>
      <c r="C35" s="173"/>
      <c r="D35" s="172"/>
      <c r="E35" s="11"/>
      <c r="F35" s="11"/>
      <c r="G35" s="12"/>
      <c r="H35" s="117">
        <v>2.4</v>
      </c>
      <c r="I35" s="84"/>
    </row>
    <row r="36" spans="1:9" x14ac:dyDescent="0.25">
      <c r="A36" s="173"/>
      <c r="B36" s="45" t="s">
        <v>24</v>
      </c>
      <c r="C36" s="173"/>
      <c r="D36" s="172"/>
      <c r="E36" s="11"/>
      <c r="F36" s="11"/>
      <c r="G36" s="12"/>
      <c r="H36" s="117">
        <v>0.97</v>
      </c>
      <c r="I36" s="84"/>
    </row>
    <row r="37" spans="1:9" ht="45" x14ac:dyDescent="0.25">
      <c r="A37" s="173"/>
      <c r="B37" s="34" t="s">
        <v>29</v>
      </c>
      <c r="C37" s="173"/>
      <c r="D37" s="172"/>
      <c r="E37" s="11"/>
      <c r="F37" s="11"/>
      <c r="G37" s="12"/>
      <c r="H37" s="117"/>
      <c r="I37" s="84"/>
    </row>
    <row r="38" spans="1:9" x14ac:dyDescent="0.25">
      <c r="A38" s="173"/>
      <c r="B38" s="44" t="s">
        <v>19</v>
      </c>
      <c r="C38" s="173"/>
      <c r="D38" s="172"/>
      <c r="E38" s="11"/>
      <c r="F38" s="11"/>
      <c r="G38" s="12"/>
      <c r="H38" s="117"/>
      <c r="I38" s="84"/>
    </row>
    <row r="39" spans="1:9" x14ac:dyDescent="0.25">
      <c r="A39" s="173"/>
      <c r="B39" s="45" t="s">
        <v>20</v>
      </c>
      <c r="C39" s="173"/>
      <c r="D39" s="172"/>
      <c r="E39" s="11"/>
      <c r="F39" s="11"/>
      <c r="G39" s="12"/>
      <c r="H39" s="117">
        <v>18.38</v>
      </c>
      <c r="I39" s="84"/>
    </row>
    <row r="40" spans="1:9" x14ac:dyDescent="0.25">
      <c r="A40" s="173"/>
      <c r="B40" s="45" t="s">
        <v>22</v>
      </c>
      <c r="C40" s="173"/>
      <c r="D40" s="172"/>
      <c r="E40" s="11"/>
      <c r="F40" s="11"/>
      <c r="G40" s="12"/>
      <c r="H40" s="117">
        <v>2.4700000000000002</v>
      </c>
      <c r="I40" s="84"/>
    </row>
    <row r="41" spans="1:9" x14ac:dyDescent="0.25">
      <c r="A41" s="173"/>
      <c r="B41" s="45" t="s">
        <v>23</v>
      </c>
      <c r="C41" s="173"/>
      <c r="D41" s="172"/>
      <c r="E41" s="11"/>
      <c r="F41" s="11"/>
      <c r="G41" s="12"/>
      <c r="H41" s="117">
        <v>1.66</v>
      </c>
      <c r="I41" s="84"/>
    </row>
    <row r="42" spans="1:9" x14ac:dyDescent="0.25">
      <c r="A42" s="173"/>
      <c r="B42" s="45" t="s">
        <v>24</v>
      </c>
      <c r="C42" s="173"/>
      <c r="D42" s="172"/>
      <c r="E42" s="11"/>
      <c r="F42" s="11"/>
      <c r="G42" s="12"/>
      <c r="H42" s="117">
        <v>0.67</v>
      </c>
      <c r="I42" s="84"/>
    </row>
    <row r="43" spans="1:9" x14ac:dyDescent="0.25">
      <c r="A43" s="173"/>
      <c r="B43" s="44" t="s">
        <v>25</v>
      </c>
      <c r="C43" s="173"/>
      <c r="D43" s="172"/>
      <c r="E43" s="11"/>
      <c r="F43" s="11"/>
      <c r="G43" s="12"/>
      <c r="H43" s="117"/>
      <c r="I43" s="84"/>
    </row>
    <row r="44" spans="1:9" x14ac:dyDescent="0.25">
      <c r="A44" s="173"/>
      <c r="B44" s="45" t="s">
        <v>20</v>
      </c>
      <c r="C44" s="173"/>
      <c r="D44" s="172"/>
      <c r="E44" s="11"/>
      <c r="F44" s="11"/>
      <c r="G44" s="12"/>
      <c r="H44" s="117">
        <v>18.38</v>
      </c>
      <c r="I44" s="84"/>
    </row>
    <row r="45" spans="1:9" x14ac:dyDescent="0.25">
      <c r="A45" s="173"/>
      <c r="B45" s="45" t="s">
        <v>22</v>
      </c>
      <c r="C45" s="173"/>
      <c r="D45" s="172"/>
      <c r="E45" s="11"/>
      <c r="F45" s="11"/>
      <c r="G45" s="12"/>
      <c r="H45" s="117">
        <v>2.4700000000000002</v>
      </c>
      <c r="I45" s="84"/>
    </row>
    <row r="46" spans="1:9" x14ac:dyDescent="0.25">
      <c r="A46" s="173"/>
      <c r="B46" s="45" t="s">
        <v>23</v>
      </c>
      <c r="C46" s="173"/>
      <c r="D46" s="172"/>
      <c r="E46" s="11"/>
      <c r="F46" s="11"/>
      <c r="G46" s="12"/>
      <c r="H46" s="117">
        <v>1.66</v>
      </c>
      <c r="I46" s="84"/>
    </row>
    <row r="47" spans="1:9" x14ac:dyDescent="0.25">
      <c r="A47" s="173"/>
      <c r="B47" s="45" t="s">
        <v>24</v>
      </c>
      <c r="C47" s="173"/>
      <c r="D47" s="172"/>
      <c r="E47" s="11"/>
      <c r="F47" s="11"/>
      <c r="G47" s="12"/>
      <c r="H47" s="117">
        <v>0.67</v>
      </c>
      <c r="I47" s="84"/>
    </row>
    <row r="48" spans="1:9" ht="30" x14ac:dyDescent="0.25">
      <c r="A48" s="173"/>
      <c r="B48" s="34" t="s">
        <v>30</v>
      </c>
      <c r="C48" s="173"/>
      <c r="D48" s="172"/>
      <c r="E48" s="11"/>
      <c r="F48" s="11"/>
      <c r="G48" s="12"/>
      <c r="H48" s="117"/>
      <c r="I48" s="84"/>
    </row>
    <row r="49" spans="1:9" x14ac:dyDescent="0.25">
      <c r="A49" s="173"/>
      <c r="B49" s="44" t="s">
        <v>19</v>
      </c>
      <c r="C49" s="173"/>
      <c r="D49" s="172"/>
      <c r="E49" s="11"/>
      <c r="F49" s="11"/>
      <c r="G49" s="12"/>
      <c r="H49" s="117"/>
      <c r="I49" s="84"/>
    </row>
    <row r="50" spans="1:9" x14ac:dyDescent="0.25">
      <c r="A50" s="173"/>
      <c r="B50" s="45" t="s">
        <v>20</v>
      </c>
      <c r="C50" s="173"/>
      <c r="D50" s="172"/>
      <c r="E50" s="11"/>
      <c r="F50" s="11"/>
      <c r="G50" s="12"/>
      <c r="H50" s="117">
        <v>28.81</v>
      </c>
      <c r="I50" s="84"/>
    </row>
    <row r="51" spans="1:9" x14ac:dyDescent="0.25">
      <c r="A51" s="173"/>
      <c r="B51" s="45" t="s">
        <v>22</v>
      </c>
      <c r="C51" s="173"/>
      <c r="D51" s="172"/>
      <c r="E51" s="11"/>
      <c r="F51" s="11"/>
      <c r="G51" s="12"/>
      <c r="H51" s="117">
        <v>3.76</v>
      </c>
      <c r="I51" s="84"/>
    </row>
    <row r="52" spans="1:9" x14ac:dyDescent="0.25">
      <c r="A52" s="173"/>
      <c r="B52" s="45" t="s">
        <v>23</v>
      </c>
      <c r="C52" s="173"/>
      <c r="D52" s="172"/>
      <c r="E52" s="11"/>
      <c r="F52" s="11"/>
      <c r="G52" s="12"/>
      <c r="H52" s="117">
        <v>2.6</v>
      </c>
      <c r="I52" s="84"/>
    </row>
    <row r="53" spans="1:9" x14ac:dyDescent="0.25">
      <c r="A53" s="173"/>
      <c r="B53" s="45" t="s">
        <v>24</v>
      </c>
      <c r="C53" s="173"/>
      <c r="D53" s="172"/>
      <c r="E53" s="11"/>
      <c r="F53" s="11"/>
      <c r="G53" s="12"/>
      <c r="H53" s="117">
        <v>1.05</v>
      </c>
      <c r="I53" s="84"/>
    </row>
    <row r="54" spans="1:9" x14ac:dyDescent="0.25">
      <c r="A54" s="173"/>
      <c r="B54" s="44" t="s">
        <v>25</v>
      </c>
      <c r="C54" s="173"/>
      <c r="D54" s="172"/>
      <c r="E54" s="11"/>
      <c r="F54" s="11"/>
      <c r="G54" s="12"/>
      <c r="H54" s="117"/>
      <c r="I54" s="84"/>
    </row>
    <row r="55" spans="1:9" x14ac:dyDescent="0.25">
      <c r="A55" s="173"/>
      <c r="B55" s="45" t="s">
        <v>20</v>
      </c>
      <c r="C55" s="173"/>
      <c r="D55" s="172"/>
      <c r="E55" s="11"/>
      <c r="F55" s="11"/>
      <c r="G55" s="12"/>
      <c r="H55" s="117">
        <v>28.81</v>
      </c>
      <c r="I55" s="84"/>
    </row>
    <row r="56" spans="1:9" x14ac:dyDescent="0.25">
      <c r="A56" s="173"/>
      <c r="B56" s="45" t="s">
        <v>22</v>
      </c>
      <c r="C56" s="173"/>
      <c r="D56" s="172"/>
      <c r="E56" s="11"/>
      <c r="F56" s="11"/>
      <c r="G56" s="12"/>
      <c r="H56" s="117">
        <v>3.76</v>
      </c>
      <c r="I56" s="84"/>
    </row>
    <row r="57" spans="1:9" x14ac:dyDescent="0.25">
      <c r="A57" s="173"/>
      <c r="B57" s="45" t="s">
        <v>23</v>
      </c>
      <c r="C57" s="173"/>
      <c r="D57" s="172"/>
      <c r="E57" s="11"/>
      <c r="F57" s="11"/>
      <c r="G57" s="12"/>
      <c r="H57" s="117">
        <v>2.6</v>
      </c>
      <c r="I57" s="84"/>
    </row>
    <row r="58" spans="1:9" x14ac:dyDescent="0.25">
      <c r="A58" s="173"/>
      <c r="B58" s="45" t="s">
        <v>24</v>
      </c>
      <c r="C58" s="173"/>
      <c r="D58" s="172"/>
      <c r="E58" s="11"/>
      <c r="F58" s="11"/>
      <c r="G58" s="12"/>
      <c r="H58" s="117">
        <v>1.05</v>
      </c>
      <c r="I58" s="84"/>
    </row>
    <row r="59" spans="1:9" ht="30" x14ac:dyDescent="0.25">
      <c r="A59" s="173"/>
      <c r="B59" s="44" t="s">
        <v>31</v>
      </c>
      <c r="C59" s="173"/>
      <c r="D59" s="172"/>
      <c r="E59" s="11"/>
      <c r="F59" s="11"/>
      <c r="G59" s="12"/>
      <c r="H59" s="117" t="s">
        <v>27</v>
      </c>
      <c r="I59" s="84"/>
    </row>
    <row r="60" spans="1:9" x14ac:dyDescent="0.25">
      <c r="A60" s="173"/>
      <c r="B60" s="44" t="s">
        <v>32</v>
      </c>
      <c r="C60" s="173"/>
      <c r="D60" s="172"/>
      <c r="E60" s="11"/>
      <c r="F60" s="11"/>
      <c r="G60" s="12"/>
      <c r="H60" s="117"/>
      <c r="I60" s="84"/>
    </row>
    <row r="61" spans="1:9" x14ac:dyDescent="0.25">
      <c r="A61" s="173"/>
      <c r="B61" s="44" t="s">
        <v>19</v>
      </c>
      <c r="C61" s="173"/>
      <c r="D61" s="172"/>
      <c r="E61" s="11"/>
      <c r="F61" s="11"/>
      <c r="G61" s="12"/>
      <c r="H61" s="117"/>
      <c r="I61" s="84"/>
    </row>
    <row r="62" spans="1:9" x14ac:dyDescent="0.25">
      <c r="A62" s="173"/>
      <c r="B62" s="45" t="s">
        <v>20</v>
      </c>
      <c r="C62" s="173"/>
      <c r="D62" s="172"/>
      <c r="E62" s="11"/>
      <c r="F62" s="11"/>
      <c r="G62" s="12"/>
      <c r="H62" s="117">
        <v>7434.33</v>
      </c>
      <c r="I62" s="84"/>
    </row>
    <row r="63" spans="1:9" x14ac:dyDescent="0.25">
      <c r="A63" s="173"/>
      <c r="B63" s="45" t="s">
        <v>22</v>
      </c>
      <c r="C63" s="173"/>
      <c r="D63" s="172"/>
      <c r="E63" s="11"/>
      <c r="F63" s="11"/>
      <c r="G63" s="12"/>
      <c r="H63" s="117">
        <v>7434.33</v>
      </c>
      <c r="I63" s="84"/>
    </row>
    <row r="64" spans="1:9" x14ac:dyDescent="0.25">
      <c r="A64" s="173"/>
      <c r="B64" s="45" t="s">
        <v>33</v>
      </c>
      <c r="C64" s="173"/>
      <c r="D64" s="172"/>
      <c r="E64" s="11"/>
      <c r="F64" s="11"/>
      <c r="G64" s="12"/>
      <c r="H64" s="117" t="s">
        <v>27</v>
      </c>
      <c r="I64" s="84"/>
    </row>
    <row r="65" spans="1:9" x14ac:dyDescent="0.25">
      <c r="A65" s="173"/>
      <c r="B65" s="44" t="s">
        <v>25</v>
      </c>
      <c r="C65" s="173"/>
      <c r="D65" s="172"/>
      <c r="E65" s="11"/>
      <c r="F65" s="11"/>
      <c r="G65" s="12"/>
      <c r="H65" s="117"/>
      <c r="I65" s="84"/>
    </row>
    <row r="66" spans="1:9" x14ac:dyDescent="0.25">
      <c r="A66" s="173"/>
      <c r="B66" s="45" t="s">
        <v>20</v>
      </c>
      <c r="C66" s="173"/>
      <c r="D66" s="172"/>
      <c r="E66" s="11"/>
      <c r="F66" s="11"/>
      <c r="G66" s="12"/>
      <c r="H66" s="117">
        <v>3717.16</v>
      </c>
      <c r="I66" s="84"/>
    </row>
    <row r="67" spans="1:9" x14ac:dyDescent="0.25">
      <c r="A67" s="173"/>
      <c r="B67" s="45" t="s">
        <v>22</v>
      </c>
      <c r="C67" s="173"/>
      <c r="D67" s="172"/>
      <c r="E67" s="11"/>
      <c r="F67" s="11"/>
      <c r="G67" s="12"/>
      <c r="H67" s="117">
        <v>7434.33</v>
      </c>
      <c r="I67" s="84"/>
    </row>
    <row r="68" spans="1:9" x14ac:dyDescent="0.25">
      <c r="A68" s="173"/>
      <c r="B68" s="45" t="s">
        <v>33</v>
      </c>
      <c r="C68" s="173"/>
      <c r="D68" s="172"/>
      <c r="E68" s="11"/>
      <c r="F68" s="11"/>
      <c r="G68" s="12"/>
      <c r="H68" s="117" t="s">
        <v>27</v>
      </c>
      <c r="I68" s="84"/>
    </row>
    <row r="69" spans="1:9" x14ac:dyDescent="0.25">
      <c r="A69" s="173"/>
      <c r="B69" s="44" t="s">
        <v>34</v>
      </c>
      <c r="C69" s="173"/>
      <c r="D69" s="172"/>
      <c r="E69" s="11"/>
      <c r="F69" s="11"/>
      <c r="G69" s="12"/>
      <c r="H69" s="117"/>
      <c r="I69" s="84"/>
    </row>
    <row r="70" spans="1:9" x14ac:dyDescent="0.25">
      <c r="A70" s="173"/>
      <c r="B70" s="44" t="s">
        <v>19</v>
      </c>
      <c r="C70" s="173"/>
      <c r="D70" s="172"/>
      <c r="E70" s="11"/>
      <c r="F70" s="11"/>
      <c r="G70" s="12"/>
      <c r="H70" s="117"/>
      <c r="I70" s="84"/>
    </row>
    <row r="71" spans="1:9" x14ac:dyDescent="0.25">
      <c r="A71" s="173"/>
      <c r="B71" s="45" t="s">
        <v>20</v>
      </c>
      <c r="C71" s="173"/>
      <c r="D71" s="172"/>
      <c r="E71" s="11"/>
      <c r="F71" s="11"/>
      <c r="G71" s="12"/>
      <c r="H71" s="117">
        <v>5354.53</v>
      </c>
      <c r="I71" s="84"/>
    </row>
    <row r="72" spans="1:9" x14ac:dyDescent="0.25">
      <c r="A72" s="173"/>
      <c r="B72" s="45" t="s">
        <v>22</v>
      </c>
      <c r="C72" s="173"/>
      <c r="D72" s="172"/>
      <c r="E72" s="11"/>
      <c r="F72" s="11"/>
      <c r="G72" s="12"/>
      <c r="H72" s="117">
        <v>6771.86</v>
      </c>
      <c r="I72" s="84"/>
    </row>
    <row r="73" spans="1:9" x14ac:dyDescent="0.25">
      <c r="A73" s="173"/>
      <c r="B73" s="45" t="s">
        <v>35</v>
      </c>
      <c r="C73" s="173"/>
      <c r="D73" s="172"/>
      <c r="E73" s="11"/>
      <c r="F73" s="11"/>
      <c r="G73" s="12"/>
      <c r="H73" s="117" t="s">
        <v>27</v>
      </c>
      <c r="I73" s="84"/>
    </row>
    <row r="74" spans="1:9" x14ac:dyDescent="0.25">
      <c r="A74" s="173"/>
      <c r="B74" s="44" t="s">
        <v>25</v>
      </c>
      <c r="C74" s="173"/>
      <c r="D74" s="172"/>
      <c r="E74" s="11"/>
      <c r="F74" s="11"/>
      <c r="G74" s="12"/>
      <c r="H74" s="117"/>
      <c r="I74" s="84"/>
    </row>
    <row r="75" spans="1:9" x14ac:dyDescent="0.25">
      <c r="A75" s="173"/>
      <c r="B75" s="45" t="s">
        <v>20</v>
      </c>
      <c r="C75" s="173"/>
      <c r="D75" s="172"/>
      <c r="E75" s="11"/>
      <c r="F75" s="11"/>
      <c r="G75" s="12"/>
      <c r="H75" s="117">
        <v>2677.26</v>
      </c>
      <c r="I75" s="84"/>
    </row>
    <row r="76" spans="1:9" x14ac:dyDescent="0.25">
      <c r="A76" s="173"/>
      <c r="B76" s="45" t="s">
        <v>22</v>
      </c>
      <c r="C76" s="173"/>
      <c r="D76" s="172"/>
      <c r="E76" s="11"/>
      <c r="F76" s="11"/>
      <c r="G76" s="12"/>
      <c r="H76" s="117">
        <v>6771.86</v>
      </c>
      <c r="I76" s="84"/>
    </row>
    <row r="77" spans="1:9" x14ac:dyDescent="0.25">
      <c r="A77" s="173"/>
      <c r="B77" s="45" t="s">
        <v>35</v>
      </c>
      <c r="C77" s="173"/>
      <c r="D77" s="172"/>
      <c r="E77" s="11"/>
      <c r="F77" s="11"/>
      <c r="G77" s="12"/>
      <c r="H77" s="117" t="s">
        <v>27</v>
      </c>
      <c r="I77" s="84"/>
    </row>
    <row r="78" spans="1:9" ht="30" x14ac:dyDescent="0.25">
      <c r="A78" s="173"/>
      <c r="B78" s="44" t="s">
        <v>36</v>
      </c>
      <c r="C78" s="173"/>
      <c r="D78" s="172"/>
      <c r="E78" s="11"/>
      <c r="F78" s="11"/>
      <c r="G78" s="12"/>
      <c r="H78" s="117"/>
      <c r="I78" s="84"/>
    </row>
    <row r="79" spans="1:9" x14ac:dyDescent="0.25">
      <c r="A79" s="173"/>
      <c r="B79" s="44" t="s">
        <v>19</v>
      </c>
      <c r="C79" s="173"/>
      <c r="D79" s="172"/>
      <c r="E79" s="11"/>
      <c r="F79" s="11"/>
      <c r="G79" s="12"/>
      <c r="H79" s="117"/>
      <c r="I79" s="84"/>
    </row>
    <row r="80" spans="1:9" x14ac:dyDescent="0.25">
      <c r="A80" s="173"/>
      <c r="B80" s="45" t="s">
        <v>20</v>
      </c>
      <c r="C80" s="173"/>
      <c r="D80" s="172"/>
      <c r="E80" s="11"/>
      <c r="F80" s="11"/>
      <c r="G80" s="12"/>
      <c r="H80" s="117">
        <v>11103.91</v>
      </c>
      <c r="I80" s="84"/>
    </row>
    <row r="81" spans="1:9" x14ac:dyDescent="0.25">
      <c r="A81" s="173"/>
      <c r="B81" s="45" t="s">
        <v>22</v>
      </c>
      <c r="C81" s="173"/>
      <c r="D81" s="172"/>
      <c r="E81" s="11"/>
      <c r="F81" s="11"/>
      <c r="G81" s="12"/>
      <c r="H81" s="117">
        <v>11103.91</v>
      </c>
      <c r="I81" s="84"/>
    </row>
    <row r="82" spans="1:9" x14ac:dyDescent="0.25">
      <c r="A82" s="173"/>
      <c r="B82" s="44" t="s">
        <v>19</v>
      </c>
      <c r="C82" s="173"/>
      <c r="D82" s="172"/>
      <c r="E82" s="11"/>
      <c r="F82" s="11"/>
      <c r="G82" s="12"/>
      <c r="H82" s="117"/>
      <c r="I82" s="84"/>
    </row>
    <row r="83" spans="1:9" x14ac:dyDescent="0.25">
      <c r="A83" s="173"/>
      <c r="B83" s="45" t="s">
        <v>20</v>
      </c>
      <c r="C83" s="173"/>
      <c r="D83" s="172"/>
      <c r="E83" s="11"/>
      <c r="F83" s="11"/>
      <c r="G83" s="12"/>
      <c r="H83" s="117">
        <v>5551.95</v>
      </c>
      <c r="I83" s="84"/>
    </row>
    <row r="84" spans="1:9" x14ac:dyDescent="0.25">
      <c r="A84" s="173"/>
      <c r="B84" s="45" t="s">
        <v>22</v>
      </c>
      <c r="C84" s="173"/>
      <c r="D84" s="172"/>
      <c r="E84" s="11"/>
      <c r="F84" s="11"/>
      <c r="G84" s="12"/>
      <c r="H84" s="117">
        <v>11103.91</v>
      </c>
      <c r="I84" s="84"/>
    </row>
    <row r="85" spans="1:9" ht="45" x14ac:dyDescent="0.25">
      <c r="A85" s="173"/>
      <c r="B85" s="44" t="s">
        <v>37</v>
      </c>
      <c r="C85" s="173"/>
      <c r="D85" s="172"/>
      <c r="E85" s="11"/>
      <c r="F85" s="11"/>
      <c r="G85" s="12"/>
      <c r="H85" s="117"/>
      <c r="I85" s="84"/>
    </row>
    <row r="86" spans="1:9" x14ac:dyDescent="0.25">
      <c r="A86" s="173"/>
      <c r="B86" s="44" t="s">
        <v>19</v>
      </c>
      <c r="C86" s="173"/>
      <c r="D86" s="172"/>
      <c r="E86" s="11"/>
      <c r="F86" s="11"/>
      <c r="G86" s="12"/>
      <c r="H86" s="117"/>
      <c r="I86" s="84"/>
    </row>
    <row r="87" spans="1:9" x14ac:dyDescent="0.25">
      <c r="A87" s="173"/>
      <c r="B87" s="45" t="s">
        <v>20</v>
      </c>
      <c r="C87" s="173"/>
      <c r="D87" s="172"/>
      <c r="E87" s="11"/>
      <c r="F87" s="11"/>
      <c r="G87" s="12"/>
      <c r="H87" s="117">
        <v>8365.92</v>
      </c>
      <c r="I87" s="84"/>
    </row>
    <row r="88" spans="1:9" x14ac:dyDescent="0.25">
      <c r="A88" s="173"/>
      <c r="B88" s="45" t="s">
        <v>22</v>
      </c>
      <c r="C88" s="173"/>
      <c r="D88" s="172"/>
      <c r="E88" s="11"/>
      <c r="F88" s="11"/>
      <c r="G88" s="12"/>
      <c r="H88" s="117">
        <v>8844.6299999999992</v>
      </c>
      <c r="I88" s="84"/>
    </row>
    <row r="89" spans="1:9" x14ac:dyDescent="0.25">
      <c r="A89" s="173"/>
      <c r="B89" s="45" t="s">
        <v>35</v>
      </c>
      <c r="C89" s="173"/>
      <c r="D89" s="172"/>
      <c r="E89" s="11"/>
      <c r="F89" s="11"/>
      <c r="G89" s="12"/>
      <c r="H89" s="117" t="s">
        <v>27</v>
      </c>
      <c r="I89" s="84"/>
    </row>
    <row r="90" spans="1:9" x14ac:dyDescent="0.25">
      <c r="A90" s="173"/>
      <c r="B90" s="44" t="s">
        <v>19</v>
      </c>
      <c r="C90" s="173"/>
      <c r="D90" s="172"/>
      <c r="E90" s="11"/>
      <c r="F90" s="11"/>
      <c r="G90" s="12"/>
      <c r="H90" s="117"/>
      <c r="I90" s="84"/>
    </row>
    <row r="91" spans="1:9" x14ac:dyDescent="0.25">
      <c r="A91" s="173"/>
      <c r="B91" s="45" t="s">
        <v>20</v>
      </c>
      <c r="C91" s="173"/>
      <c r="D91" s="172"/>
      <c r="E91" s="11"/>
      <c r="F91" s="11"/>
      <c r="G91" s="12"/>
      <c r="H91" s="117">
        <v>4182.96</v>
      </c>
      <c r="I91" s="84"/>
    </row>
    <row r="92" spans="1:9" x14ac:dyDescent="0.25">
      <c r="A92" s="173"/>
      <c r="B92" s="45" t="s">
        <v>22</v>
      </c>
      <c r="C92" s="173"/>
      <c r="D92" s="172"/>
      <c r="E92" s="11"/>
      <c r="F92" s="11"/>
      <c r="G92" s="12"/>
      <c r="H92" s="117">
        <v>8844.6299999999992</v>
      </c>
      <c r="I92" s="84"/>
    </row>
    <row r="93" spans="1:9" x14ac:dyDescent="0.25">
      <c r="A93" s="173"/>
      <c r="B93" s="45" t="s">
        <v>35</v>
      </c>
      <c r="C93" s="173"/>
      <c r="D93" s="172"/>
      <c r="E93" s="11"/>
      <c r="F93" s="11"/>
      <c r="G93" s="12"/>
      <c r="H93" s="117" t="s">
        <v>27</v>
      </c>
      <c r="I93" s="84"/>
    </row>
    <row r="94" spans="1:9" ht="30" x14ac:dyDescent="0.25">
      <c r="A94" s="173"/>
      <c r="B94" s="34" t="s">
        <v>17</v>
      </c>
      <c r="C94" s="176" t="s">
        <v>38</v>
      </c>
      <c r="D94" s="172" t="s">
        <v>21</v>
      </c>
      <c r="E94" s="11"/>
      <c r="F94" s="11"/>
      <c r="G94" s="13"/>
      <c r="H94" s="117"/>
      <c r="I94" s="84"/>
    </row>
    <row r="95" spans="1:9" x14ac:dyDescent="0.25">
      <c r="A95" s="173"/>
      <c r="B95" s="44" t="s">
        <v>19</v>
      </c>
      <c r="C95" s="176"/>
      <c r="D95" s="172"/>
      <c r="E95" s="11"/>
      <c r="F95" s="11"/>
      <c r="G95" s="13"/>
      <c r="H95" s="117"/>
      <c r="I95" s="84"/>
    </row>
    <row r="96" spans="1:9" x14ac:dyDescent="0.25">
      <c r="A96" s="173"/>
      <c r="B96" s="45" t="s">
        <v>20</v>
      </c>
      <c r="C96" s="176"/>
      <c r="D96" s="172"/>
      <c r="E96" s="11"/>
      <c r="F96" s="11"/>
      <c r="G96" s="13"/>
      <c r="H96" s="117">
        <v>58.64</v>
      </c>
      <c r="I96" s="84"/>
    </row>
    <row r="97" spans="1:9" x14ac:dyDescent="0.25">
      <c r="A97" s="173"/>
      <c r="B97" s="45" t="s">
        <v>22</v>
      </c>
      <c r="C97" s="176"/>
      <c r="D97" s="172"/>
      <c r="E97" s="11"/>
      <c r="F97" s="11"/>
      <c r="G97" s="13"/>
      <c r="H97" s="117">
        <v>7.19</v>
      </c>
      <c r="I97" s="84"/>
    </row>
    <row r="98" spans="1:9" x14ac:dyDescent="0.25">
      <c r="A98" s="173"/>
      <c r="B98" s="45" t="s">
        <v>23</v>
      </c>
      <c r="C98" s="176"/>
      <c r="D98" s="172"/>
      <c r="E98" s="11"/>
      <c r="F98" s="11"/>
      <c r="G98" s="13"/>
      <c r="H98" s="117">
        <v>5.28</v>
      </c>
      <c r="I98" s="84"/>
    </row>
    <row r="99" spans="1:9" x14ac:dyDescent="0.25">
      <c r="A99" s="173"/>
      <c r="B99" s="45" t="s">
        <v>24</v>
      </c>
      <c r="C99" s="176"/>
      <c r="D99" s="172"/>
      <c r="E99" s="11"/>
      <c r="F99" s="11"/>
      <c r="G99" s="13"/>
      <c r="H99" s="117">
        <v>2.14</v>
      </c>
      <c r="I99" s="84"/>
    </row>
    <row r="100" spans="1:9" x14ac:dyDescent="0.25">
      <c r="A100" s="173"/>
      <c r="B100" s="44" t="s">
        <v>25</v>
      </c>
      <c r="C100" s="176"/>
      <c r="D100" s="172"/>
      <c r="E100" s="11"/>
      <c r="F100" s="11"/>
      <c r="G100" s="13"/>
      <c r="H100" s="117"/>
      <c r="I100" s="84"/>
    </row>
    <row r="101" spans="1:9" x14ac:dyDescent="0.25">
      <c r="A101" s="173"/>
      <c r="B101" s="45" t="s">
        <v>20</v>
      </c>
      <c r="C101" s="176"/>
      <c r="D101" s="172"/>
      <c r="E101" s="11"/>
      <c r="F101" s="11"/>
      <c r="G101" s="13"/>
      <c r="H101" s="117">
        <v>58.64</v>
      </c>
      <c r="I101" s="84"/>
    </row>
    <row r="102" spans="1:9" x14ac:dyDescent="0.25">
      <c r="A102" s="173"/>
      <c r="B102" s="45" t="s">
        <v>22</v>
      </c>
      <c r="C102" s="176"/>
      <c r="D102" s="172"/>
      <c r="E102" s="11"/>
      <c r="F102" s="11"/>
      <c r="G102" s="13"/>
      <c r="H102" s="117">
        <v>7.19</v>
      </c>
      <c r="I102" s="84"/>
    </row>
    <row r="103" spans="1:9" x14ac:dyDescent="0.25">
      <c r="A103" s="173"/>
      <c r="B103" s="45" t="s">
        <v>23</v>
      </c>
      <c r="C103" s="176"/>
      <c r="D103" s="172"/>
      <c r="E103" s="11"/>
      <c r="F103" s="11"/>
      <c r="G103" s="13"/>
      <c r="H103" s="117">
        <v>5.28</v>
      </c>
      <c r="I103" s="84"/>
    </row>
    <row r="104" spans="1:9" x14ac:dyDescent="0.25">
      <c r="A104" s="173"/>
      <c r="B104" s="45" t="s">
        <v>24</v>
      </c>
      <c r="C104" s="176"/>
      <c r="D104" s="172"/>
      <c r="E104" s="11"/>
      <c r="F104" s="11"/>
      <c r="G104" s="13"/>
      <c r="H104" s="117">
        <v>2.14</v>
      </c>
      <c r="I104" s="84"/>
    </row>
    <row r="105" spans="1:9" ht="30" x14ac:dyDescent="0.25">
      <c r="A105" s="173"/>
      <c r="B105" s="34" t="s">
        <v>26</v>
      </c>
      <c r="C105" s="176"/>
      <c r="D105" s="172"/>
      <c r="E105" s="11"/>
      <c r="F105" s="11"/>
      <c r="G105" s="13"/>
      <c r="H105" s="117" t="s">
        <v>27</v>
      </c>
      <c r="I105" s="84"/>
    </row>
    <row r="106" spans="1:9" x14ac:dyDescent="0.25">
      <c r="A106" s="173"/>
      <c r="B106" s="34" t="s">
        <v>28</v>
      </c>
      <c r="C106" s="176"/>
      <c r="D106" s="172"/>
      <c r="E106" s="11"/>
      <c r="F106" s="11"/>
      <c r="G106" s="13"/>
      <c r="H106" s="117"/>
      <c r="I106" s="84"/>
    </row>
    <row r="107" spans="1:9" x14ac:dyDescent="0.25">
      <c r="A107" s="173"/>
      <c r="B107" s="44" t="s">
        <v>19</v>
      </c>
      <c r="C107" s="176"/>
      <c r="D107" s="172"/>
      <c r="E107" s="11"/>
      <c r="F107" s="11"/>
      <c r="G107" s="13"/>
      <c r="H107" s="117"/>
      <c r="I107" s="84"/>
    </row>
    <row r="108" spans="1:9" x14ac:dyDescent="0.25">
      <c r="A108" s="173"/>
      <c r="B108" s="45" t="s">
        <v>20</v>
      </c>
      <c r="C108" s="176"/>
      <c r="D108" s="172"/>
      <c r="E108" s="11"/>
      <c r="F108" s="11"/>
      <c r="G108" s="13"/>
      <c r="H108" s="117">
        <v>26.66</v>
      </c>
      <c r="I108" s="84"/>
    </row>
    <row r="109" spans="1:9" x14ac:dyDescent="0.25">
      <c r="A109" s="173"/>
      <c r="B109" s="45" t="s">
        <v>22</v>
      </c>
      <c r="C109" s="176"/>
      <c r="D109" s="172"/>
      <c r="E109" s="11"/>
      <c r="F109" s="11"/>
      <c r="G109" s="13"/>
      <c r="H109" s="117">
        <v>3.55</v>
      </c>
      <c r="I109" s="84"/>
    </row>
    <row r="110" spans="1:9" x14ac:dyDescent="0.25">
      <c r="A110" s="173"/>
      <c r="B110" s="45" t="s">
        <v>23</v>
      </c>
      <c r="C110" s="176"/>
      <c r="D110" s="172"/>
      <c r="E110" s="11"/>
      <c r="F110" s="11"/>
      <c r="G110" s="13"/>
      <c r="H110" s="117">
        <v>2.4</v>
      </c>
      <c r="I110" s="84"/>
    </row>
    <row r="111" spans="1:9" x14ac:dyDescent="0.25">
      <c r="A111" s="173"/>
      <c r="B111" s="45" t="s">
        <v>24</v>
      </c>
      <c r="C111" s="176"/>
      <c r="D111" s="172"/>
      <c r="E111" s="11"/>
      <c r="F111" s="11"/>
      <c r="G111" s="13"/>
      <c r="H111" s="117">
        <v>0.97</v>
      </c>
      <c r="I111" s="84"/>
    </row>
    <row r="112" spans="1:9" x14ac:dyDescent="0.25">
      <c r="A112" s="173"/>
      <c r="B112" s="44" t="s">
        <v>25</v>
      </c>
      <c r="C112" s="176"/>
      <c r="D112" s="172"/>
      <c r="E112" s="11"/>
      <c r="F112" s="11"/>
      <c r="G112" s="13"/>
      <c r="H112" s="117"/>
      <c r="I112" s="84"/>
    </row>
    <row r="113" spans="1:9" x14ac:dyDescent="0.25">
      <c r="A113" s="173"/>
      <c r="B113" s="45" t="s">
        <v>20</v>
      </c>
      <c r="C113" s="176"/>
      <c r="D113" s="172"/>
      <c r="E113" s="11"/>
      <c r="F113" s="11"/>
      <c r="G113" s="13"/>
      <c r="H113" s="117">
        <v>26.66</v>
      </c>
      <c r="I113" s="84"/>
    </row>
    <row r="114" spans="1:9" x14ac:dyDescent="0.25">
      <c r="A114" s="173"/>
      <c r="B114" s="45" t="s">
        <v>22</v>
      </c>
      <c r="C114" s="176"/>
      <c r="D114" s="172"/>
      <c r="E114" s="11"/>
      <c r="F114" s="11"/>
      <c r="G114" s="13"/>
      <c r="H114" s="117">
        <v>3.55</v>
      </c>
      <c r="I114" s="84"/>
    </row>
    <row r="115" spans="1:9" x14ac:dyDescent="0.25">
      <c r="A115" s="173"/>
      <c r="B115" s="45" t="s">
        <v>23</v>
      </c>
      <c r="C115" s="176"/>
      <c r="D115" s="172"/>
      <c r="E115" s="11"/>
      <c r="F115" s="11"/>
      <c r="G115" s="13"/>
      <c r="H115" s="117">
        <v>2.4</v>
      </c>
      <c r="I115" s="84"/>
    </row>
    <row r="116" spans="1:9" x14ac:dyDescent="0.25">
      <c r="A116" s="173"/>
      <c r="B116" s="45" t="s">
        <v>24</v>
      </c>
      <c r="C116" s="176"/>
      <c r="D116" s="172"/>
      <c r="E116" s="11"/>
      <c r="F116" s="11"/>
      <c r="G116" s="13"/>
      <c r="H116" s="117">
        <v>0.97</v>
      </c>
      <c r="I116" s="84"/>
    </row>
    <row r="117" spans="1:9" ht="45" x14ac:dyDescent="0.25">
      <c r="A117" s="173"/>
      <c r="B117" s="34" t="s">
        <v>29</v>
      </c>
      <c r="C117" s="176"/>
      <c r="D117" s="172"/>
      <c r="E117" s="11"/>
      <c r="F117" s="11"/>
      <c r="G117" s="13"/>
      <c r="H117" s="117"/>
      <c r="I117" s="84"/>
    </row>
    <row r="118" spans="1:9" x14ac:dyDescent="0.25">
      <c r="A118" s="173"/>
      <c r="B118" s="44" t="s">
        <v>19</v>
      </c>
      <c r="C118" s="176"/>
      <c r="D118" s="172"/>
      <c r="E118" s="11"/>
      <c r="F118" s="11"/>
      <c r="G118" s="13"/>
      <c r="H118" s="117"/>
      <c r="I118" s="84"/>
    </row>
    <row r="119" spans="1:9" x14ac:dyDescent="0.25">
      <c r="A119" s="173"/>
      <c r="B119" s="45" t="s">
        <v>20</v>
      </c>
      <c r="C119" s="176"/>
      <c r="D119" s="172"/>
      <c r="E119" s="11"/>
      <c r="F119" s="11"/>
      <c r="G119" s="13"/>
      <c r="H119" s="117">
        <v>18.38</v>
      </c>
      <c r="I119" s="84"/>
    </row>
    <row r="120" spans="1:9" x14ac:dyDescent="0.25">
      <c r="A120" s="173"/>
      <c r="B120" s="45" t="s">
        <v>22</v>
      </c>
      <c r="C120" s="176"/>
      <c r="D120" s="172"/>
      <c r="E120" s="11"/>
      <c r="F120" s="11"/>
      <c r="G120" s="13"/>
      <c r="H120" s="117">
        <v>2.4700000000000002</v>
      </c>
      <c r="I120" s="84"/>
    </row>
    <row r="121" spans="1:9" x14ac:dyDescent="0.25">
      <c r="A121" s="173"/>
      <c r="B121" s="45" t="s">
        <v>23</v>
      </c>
      <c r="C121" s="176"/>
      <c r="D121" s="172"/>
      <c r="E121" s="11"/>
      <c r="F121" s="11"/>
      <c r="G121" s="13"/>
      <c r="H121" s="117">
        <v>1.66</v>
      </c>
      <c r="I121" s="84"/>
    </row>
    <row r="122" spans="1:9" x14ac:dyDescent="0.25">
      <c r="A122" s="173"/>
      <c r="B122" s="45" t="s">
        <v>24</v>
      </c>
      <c r="C122" s="176"/>
      <c r="D122" s="172"/>
      <c r="E122" s="11"/>
      <c r="F122" s="11"/>
      <c r="G122" s="13"/>
      <c r="H122" s="117">
        <v>0.67</v>
      </c>
      <c r="I122" s="84"/>
    </row>
    <row r="123" spans="1:9" x14ac:dyDescent="0.25">
      <c r="A123" s="173"/>
      <c r="B123" s="44" t="s">
        <v>25</v>
      </c>
      <c r="C123" s="176"/>
      <c r="D123" s="172"/>
      <c r="E123" s="11"/>
      <c r="F123" s="11"/>
      <c r="G123" s="13"/>
      <c r="H123" s="117"/>
      <c r="I123" s="84"/>
    </row>
    <row r="124" spans="1:9" x14ac:dyDescent="0.25">
      <c r="A124" s="173"/>
      <c r="B124" s="45" t="s">
        <v>20</v>
      </c>
      <c r="C124" s="176"/>
      <c r="D124" s="172"/>
      <c r="E124" s="11"/>
      <c r="F124" s="11"/>
      <c r="G124" s="13"/>
      <c r="H124" s="117">
        <v>18.38</v>
      </c>
      <c r="I124" s="84"/>
    </row>
    <row r="125" spans="1:9" x14ac:dyDescent="0.25">
      <c r="A125" s="173"/>
      <c r="B125" s="45" t="s">
        <v>22</v>
      </c>
      <c r="C125" s="176"/>
      <c r="D125" s="172"/>
      <c r="E125" s="11"/>
      <c r="F125" s="11"/>
      <c r="G125" s="13"/>
      <c r="H125" s="117">
        <v>2.4700000000000002</v>
      </c>
      <c r="I125" s="84"/>
    </row>
    <row r="126" spans="1:9" x14ac:dyDescent="0.25">
      <c r="A126" s="173"/>
      <c r="B126" s="45" t="s">
        <v>23</v>
      </c>
      <c r="C126" s="176"/>
      <c r="D126" s="172"/>
      <c r="E126" s="11"/>
      <c r="F126" s="11"/>
      <c r="G126" s="13"/>
      <c r="H126" s="117">
        <v>1.66</v>
      </c>
      <c r="I126" s="84"/>
    </row>
    <row r="127" spans="1:9" x14ac:dyDescent="0.25">
      <c r="A127" s="173"/>
      <c r="B127" s="45" t="s">
        <v>24</v>
      </c>
      <c r="C127" s="176"/>
      <c r="D127" s="172"/>
      <c r="E127" s="11"/>
      <c r="F127" s="11"/>
      <c r="G127" s="13"/>
      <c r="H127" s="117">
        <v>0.67</v>
      </c>
      <c r="I127" s="84"/>
    </row>
    <row r="128" spans="1:9" ht="30" x14ac:dyDescent="0.25">
      <c r="A128" s="173"/>
      <c r="B128" s="34" t="s">
        <v>30</v>
      </c>
      <c r="C128" s="176"/>
      <c r="D128" s="172"/>
      <c r="E128" s="11"/>
      <c r="F128" s="11"/>
      <c r="G128" s="13"/>
      <c r="H128" s="117"/>
      <c r="I128" s="84"/>
    </row>
    <row r="129" spans="1:9" x14ac:dyDescent="0.25">
      <c r="A129" s="173"/>
      <c r="B129" s="44" t="s">
        <v>19</v>
      </c>
      <c r="C129" s="176"/>
      <c r="D129" s="172"/>
      <c r="E129" s="11"/>
      <c r="F129" s="11"/>
      <c r="G129" s="13"/>
      <c r="H129" s="117"/>
      <c r="I129" s="84"/>
    </row>
    <row r="130" spans="1:9" x14ac:dyDescent="0.25">
      <c r="A130" s="173"/>
      <c r="B130" s="45" t="s">
        <v>20</v>
      </c>
      <c r="C130" s="176"/>
      <c r="D130" s="172"/>
      <c r="E130" s="11"/>
      <c r="F130" s="11"/>
      <c r="G130" s="13"/>
      <c r="H130" s="117">
        <v>28.81</v>
      </c>
      <c r="I130" s="84"/>
    </row>
    <row r="131" spans="1:9" x14ac:dyDescent="0.25">
      <c r="A131" s="173"/>
      <c r="B131" s="45" t="s">
        <v>22</v>
      </c>
      <c r="C131" s="176"/>
      <c r="D131" s="172"/>
      <c r="E131" s="11"/>
      <c r="F131" s="11"/>
      <c r="G131" s="13"/>
      <c r="H131" s="117">
        <v>3.76</v>
      </c>
      <c r="I131" s="84"/>
    </row>
    <row r="132" spans="1:9" x14ac:dyDescent="0.25">
      <c r="A132" s="173"/>
      <c r="B132" s="45" t="s">
        <v>23</v>
      </c>
      <c r="C132" s="176"/>
      <c r="D132" s="172"/>
      <c r="E132" s="11"/>
      <c r="F132" s="11"/>
      <c r="G132" s="13"/>
      <c r="H132" s="117">
        <v>2.6</v>
      </c>
      <c r="I132" s="84"/>
    </row>
    <row r="133" spans="1:9" x14ac:dyDescent="0.25">
      <c r="A133" s="173"/>
      <c r="B133" s="45" t="s">
        <v>24</v>
      </c>
      <c r="C133" s="176"/>
      <c r="D133" s="172"/>
      <c r="E133" s="11"/>
      <c r="F133" s="11"/>
      <c r="G133" s="13"/>
      <c r="H133" s="117">
        <v>1.05</v>
      </c>
      <c r="I133" s="84"/>
    </row>
    <row r="134" spans="1:9" x14ac:dyDescent="0.25">
      <c r="A134" s="173"/>
      <c r="B134" s="64" t="s">
        <v>25</v>
      </c>
      <c r="C134" s="176"/>
      <c r="D134" s="172"/>
      <c r="E134" s="11"/>
      <c r="F134" s="11"/>
      <c r="G134" s="13"/>
      <c r="H134" s="117"/>
      <c r="I134" s="84"/>
    </row>
    <row r="135" spans="1:9" x14ac:dyDescent="0.25">
      <c r="A135" s="173"/>
      <c r="B135" s="45" t="s">
        <v>20</v>
      </c>
      <c r="C135" s="176"/>
      <c r="D135" s="172"/>
      <c r="E135" s="11"/>
      <c r="F135" s="11"/>
      <c r="G135" s="13"/>
      <c r="H135" s="117">
        <v>28.81</v>
      </c>
      <c r="I135" s="84"/>
    </row>
    <row r="136" spans="1:9" x14ac:dyDescent="0.25">
      <c r="A136" s="173"/>
      <c r="B136" s="45" t="s">
        <v>22</v>
      </c>
      <c r="C136" s="176"/>
      <c r="D136" s="172"/>
      <c r="E136" s="11"/>
      <c r="F136" s="11"/>
      <c r="G136" s="13"/>
      <c r="H136" s="117">
        <v>3.76</v>
      </c>
      <c r="I136" s="84"/>
    </row>
    <row r="137" spans="1:9" x14ac:dyDescent="0.25">
      <c r="A137" s="173"/>
      <c r="B137" s="45" t="s">
        <v>23</v>
      </c>
      <c r="C137" s="176"/>
      <c r="D137" s="172"/>
      <c r="E137" s="11"/>
      <c r="F137" s="11"/>
      <c r="G137" s="13"/>
      <c r="H137" s="117">
        <v>2.6</v>
      </c>
      <c r="I137" s="84"/>
    </row>
    <row r="138" spans="1:9" x14ac:dyDescent="0.25">
      <c r="A138" s="173"/>
      <c r="B138" s="45" t="s">
        <v>24</v>
      </c>
      <c r="C138" s="176"/>
      <c r="D138" s="172"/>
      <c r="E138" s="11"/>
      <c r="F138" s="11"/>
      <c r="G138" s="13"/>
      <c r="H138" s="117">
        <v>1.05</v>
      </c>
      <c r="I138" s="84"/>
    </row>
    <row r="139" spans="1:9" ht="30" x14ac:dyDescent="0.25">
      <c r="A139" s="173"/>
      <c r="B139" s="44" t="s">
        <v>31</v>
      </c>
      <c r="C139" s="176"/>
      <c r="D139" s="172"/>
      <c r="E139" s="11"/>
      <c r="F139" s="11"/>
      <c r="G139" s="13"/>
      <c r="H139" s="117" t="s">
        <v>27</v>
      </c>
      <c r="I139" s="84"/>
    </row>
    <row r="140" spans="1:9" x14ac:dyDescent="0.25">
      <c r="A140" s="173"/>
      <c r="B140" s="44" t="s">
        <v>32</v>
      </c>
      <c r="C140" s="176"/>
      <c r="D140" s="172"/>
      <c r="E140" s="11"/>
      <c r="F140" s="11"/>
      <c r="G140" s="13"/>
      <c r="H140" s="117"/>
      <c r="I140" s="84"/>
    </row>
    <row r="141" spans="1:9" x14ac:dyDescent="0.25">
      <c r="A141" s="173"/>
      <c r="B141" s="44" t="s">
        <v>19</v>
      </c>
      <c r="C141" s="176"/>
      <c r="D141" s="172"/>
      <c r="E141" s="11"/>
      <c r="F141" s="11"/>
      <c r="G141" s="13"/>
      <c r="H141" s="117"/>
      <c r="I141" s="84"/>
    </row>
    <row r="142" spans="1:9" x14ac:dyDescent="0.25">
      <c r="A142" s="173"/>
      <c r="B142" s="45" t="s">
        <v>20</v>
      </c>
      <c r="C142" s="176"/>
      <c r="D142" s="172"/>
      <c r="E142" s="11"/>
      <c r="F142" s="11"/>
      <c r="G142" s="13"/>
      <c r="H142" s="117">
        <v>7434.33</v>
      </c>
      <c r="I142" s="84"/>
    </row>
    <row r="143" spans="1:9" x14ac:dyDescent="0.25">
      <c r="A143" s="173"/>
      <c r="B143" s="45" t="s">
        <v>22</v>
      </c>
      <c r="C143" s="176"/>
      <c r="D143" s="172"/>
      <c r="E143" s="11"/>
      <c r="F143" s="11"/>
      <c r="G143" s="13"/>
      <c r="H143" s="117">
        <v>7434.33</v>
      </c>
      <c r="I143" s="84"/>
    </row>
    <row r="144" spans="1:9" x14ac:dyDescent="0.25">
      <c r="A144" s="173"/>
      <c r="B144" s="45" t="s">
        <v>35</v>
      </c>
      <c r="C144" s="176"/>
      <c r="D144" s="172"/>
      <c r="E144" s="11"/>
      <c r="F144" s="11"/>
      <c r="G144" s="13"/>
      <c r="H144" s="117" t="s">
        <v>27</v>
      </c>
      <c r="I144" s="84"/>
    </row>
    <row r="145" spans="1:9" x14ac:dyDescent="0.25">
      <c r="A145" s="173"/>
      <c r="B145" s="44" t="s">
        <v>25</v>
      </c>
      <c r="C145" s="176"/>
      <c r="D145" s="172"/>
      <c r="E145" s="11"/>
      <c r="F145" s="11"/>
      <c r="G145" s="13"/>
      <c r="H145" s="117"/>
      <c r="I145" s="84"/>
    </row>
    <row r="146" spans="1:9" x14ac:dyDescent="0.25">
      <c r="A146" s="173"/>
      <c r="B146" s="45" t="s">
        <v>20</v>
      </c>
      <c r="C146" s="176"/>
      <c r="D146" s="172"/>
      <c r="E146" s="11"/>
      <c r="F146" s="11"/>
      <c r="G146" s="13"/>
      <c r="H146" s="117">
        <v>3717.16</v>
      </c>
      <c r="I146" s="84"/>
    </row>
    <row r="147" spans="1:9" x14ac:dyDescent="0.25">
      <c r="A147" s="173"/>
      <c r="B147" s="45" t="s">
        <v>22</v>
      </c>
      <c r="C147" s="176"/>
      <c r="D147" s="172"/>
      <c r="E147" s="11"/>
      <c r="F147" s="11"/>
      <c r="G147" s="13"/>
      <c r="H147" s="117">
        <v>7434.33</v>
      </c>
      <c r="I147" s="84"/>
    </row>
    <row r="148" spans="1:9" x14ac:dyDescent="0.25">
      <c r="A148" s="173"/>
      <c r="B148" s="45" t="s">
        <v>35</v>
      </c>
      <c r="C148" s="176"/>
      <c r="D148" s="172"/>
      <c r="E148" s="11"/>
      <c r="F148" s="11"/>
      <c r="G148" s="13"/>
      <c r="H148" s="117" t="s">
        <v>27</v>
      </c>
      <c r="I148" s="84"/>
    </row>
    <row r="149" spans="1:9" x14ac:dyDescent="0.25">
      <c r="A149" s="173"/>
      <c r="B149" s="44" t="s">
        <v>34</v>
      </c>
      <c r="C149" s="176"/>
      <c r="D149" s="172"/>
      <c r="E149" s="11"/>
      <c r="F149" s="11"/>
      <c r="G149" s="13"/>
      <c r="H149" s="117"/>
      <c r="I149" s="84"/>
    </row>
    <row r="150" spans="1:9" x14ac:dyDescent="0.25">
      <c r="A150" s="173"/>
      <c r="B150" s="44" t="s">
        <v>19</v>
      </c>
      <c r="C150" s="176"/>
      <c r="D150" s="172"/>
      <c r="E150" s="11"/>
      <c r="F150" s="11"/>
      <c r="G150" s="13"/>
      <c r="H150" s="117"/>
      <c r="I150" s="84"/>
    </row>
    <row r="151" spans="1:9" x14ac:dyDescent="0.25">
      <c r="A151" s="173"/>
      <c r="B151" s="45" t="s">
        <v>20</v>
      </c>
      <c r="C151" s="176"/>
      <c r="D151" s="172"/>
      <c r="E151" s="11"/>
      <c r="F151" s="11"/>
      <c r="G151" s="13"/>
      <c r="H151" s="117">
        <v>5354.53</v>
      </c>
      <c r="I151" s="84"/>
    </row>
    <row r="152" spans="1:9" x14ac:dyDescent="0.25">
      <c r="A152" s="173"/>
      <c r="B152" s="45" t="s">
        <v>22</v>
      </c>
      <c r="C152" s="176"/>
      <c r="D152" s="172"/>
      <c r="E152" s="11"/>
      <c r="F152" s="11"/>
      <c r="G152" s="13"/>
      <c r="H152" s="117">
        <v>6771.86</v>
      </c>
      <c r="I152" s="84"/>
    </row>
    <row r="153" spans="1:9" x14ac:dyDescent="0.25">
      <c r="A153" s="173"/>
      <c r="B153" s="45" t="s">
        <v>35</v>
      </c>
      <c r="C153" s="176"/>
      <c r="D153" s="172"/>
      <c r="E153" s="11"/>
      <c r="F153" s="11"/>
      <c r="G153" s="13"/>
      <c r="H153" s="117" t="s">
        <v>27</v>
      </c>
      <c r="I153" s="84"/>
    </row>
    <row r="154" spans="1:9" x14ac:dyDescent="0.25">
      <c r="A154" s="173"/>
      <c r="B154" s="44" t="s">
        <v>25</v>
      </c>
      <c r="C154" s="176"/>
      <c r="D154" s="172"/>
      <c r="E154" s="11"/>
      <c r="F154" s="11"/>
      <c r="G154" s="13"/>
      <c r="H154" s="117"/>
      <c r="I154" s="84"/>
    </row>
    <row r="155" spans="1:9" x14ac:dyDescent="0.25">
      <c r="A155" s="173"/>
      <c r="B155" s="45" t="s">
        <v>20</v>
      </c>
      <c r="C155" s="176"/>
      <c r="D155" s="172"/>
      <c r="E155" s="11"/>
      <c r="F155" s="11"/>
      <c r="G155" s="13"/>
      <c r="H155" s="117">
        <v>2677.26</v>
      </c>
      <c r="I155" s="84"/>
    </row>
    <row r="156" spans="1:9" x14ac:dyDescent="0.25">
      <c r="A156" s="173"/>
      <c r="B156" s="45" t="s">
        <v>22</v>
      </c>
      <c r="C156" s="176"/>
      <c r="D156" s="172"/>
      <c r="E156" s="11"/>
      <c r="F156" s="11"/>
      <c r="G156" s="13"/>
      <c r="H156" s="117">
        <v>6771.86</v>
      </c>
      <c r="I156" s="84"/>
    </row>
    <row r="157" spans="1:9" x14ac:dyDescent="0.25">
      <c r="A157" s="173"/>
      <c r="B157" s="45" t="s">
        <v>35</v>
      </c>
      <c r="C157" s="176"/>
      <c r="D157" s="172"/>
      <c r="E157" s="11"/>
      <c r="F157" s="11"/>
      <c r="G157" s="13"/>
      <c r="H157" s="117" t="s">
        <v>27</v>
      </c>
      <c r="I157" s="84"/>
    </row>
    <row r="158" spans="1:9" ht="30" x14ac:dyDescent="0.25">
      <c r="A158" s="173"/>
      <c r="B158" s="44" t="s">
        <v>39</v>
      </c>
      <c r="C158" s="176"/>
      <c r="D158" s="172"/>
      <c r="E158" s="11"/>
      <c r="F158" s="11"/>
      <c r="G158" s="13"/>
      <c r="H158" s="117"/>
      <c r="I158" s="84"/>
    </row>
    <row r="159" spans="1:9" x14ac:dyDescent="0.25">
      <c r="A159" s="173"/>
      <c r="B159" s="44" t="s">
        <v>19</v>
      </c>
      <c r="C159" s="176"/>
      <c r="D159" s="172"/>
      <c r="E159" s="11"/>
      <c r="F159" s="11"/>
      <c r="G159" s="13"/>
      <c r="H159" s="117"/>
      <c r="I159" s="84"/>
    </row>
    <row r="160" spans="1:9" x14ac:dyDescent="0.25">
      <c r="A160" s="173"/>
      <c r="B160" s="45" t="s">
        <v>20</v>
      </c>
      <c r="C160" s="176"/>
      <c r="D160" s="172"/>
      <c r="E160" s="11"/>
      <c r="F160" s="11"/>
      <c r="G160" s="13"/>
      <c r="H160" s="117">
        <v>11103.91</v>
      </c>
      <c r="I160" s="84"/>
    </row>
    <row r="161" spans="1:9" x14ac:dyDescent="0.25">
      <c r="A161" s="173"/>
      <c r="B161" s="45" t="s">
        <v>22</v>
      </c>
      <c r="C161" s="176"/>
      <c r="D161" s="172"/>
      <c r="E161" s="11"/>
      <c r="F161" s="11"/>
      <c r="G161" s="13"/>
      <c r="H161" s="117">
        <v>11103.91</v>
      </c>
      <c r="I161" s="84"/>
    </row>
    <row r="162" spans="1:9" x14ac:dyDescent="0.25">
      <c r="A162" s="173"/>
      <c r="B162" s="44" t="s">
        <v>19</v>
      </c>
      <c r="C162" s="176"/>
      <c r="D162" s="172"/>
      <c r="E162" s="11"/>
      <c r="F162" s="11"/>
      <c r="G162" s="13"/>
      <c r="H162" s="117"/>
      <c r="I162" s="84"/>
    </row>
    <row r="163" spans="1:9" x14ac:dyDescent="0.25">
      <c r="A163" s="173"/>
      <c r="B163" s="45" t="s">
        <v>20</v>
      </c>
      <c r="C163" s="176"/>
      <c r="D163" s="172"/>
      <c r="E163" s="11"/>
      <c r="F163" s="11"/>
      <c r="G163" s="13"/>
      <c r="H163" s="117">
        <v>5551.95</v>
      </c>
      <c r="I163" s="84"/>
    </row>
    <row r="164" spans="1:9" x14ac:dyDescent="0.25">
      <c r="A164" s="173"/>
      <c r="B164" s="45" t="s">
        <v>22</v>
      </c>
      <c r="C164" s="176"/>
      <c r="D164" s="172"/>
      <c r="E164" s="11"/>
      <c r="F164" s="11"/>
      <c r="G164" s="13"/>
      <c r="H164" s="117">
        <v>11103.91</v>
      </c>
      <c r="I164" s="84"/>
    </row>
    <row r="165" spans="1:9" ht="45" x14ac:dyDescent="0.25">
      <c r="A165" s="173"/>
      <c r="B165" s="44" t="s">
        <v>37</v>
      </c>
      <c r="C165" s="176"/>
      <c r="D165" s="172"/>
      <c r="E165" s="11"/>
      <c r="F165" s="11"/>
      <c r="G165" s="13"/>
      <c r="H165" s="117"/>
      <c r="I165" s="84"/>
    </row>
    <row r="166" spans="1:9" x14ac:dyDescent="0.25">
      <c r="A166" s="173"/>
      <c r="B166" s="44" t="s">
        <v>19</v>
      </c>
      <c r="C166" s="176"/>
      <c r="D166" s="172"/>
      <c r="E166" s="11"/>
      <c r="F166" s="11"/>
      <c r="G166" s="13"/>
      <c r="H166" s="117"/>
      <c r="I166" s="84"/>
    </row>
    <row r="167" spans="1:9" x14ac:dyDescent="0.25">
      <c r="A167" s="173"/>
      <c r="B167" s="45" t="s">
        <v>20</v>
      </c>
      <c r="C167" s="176"/>
      <c r="D167" s="172"/>
      <c r="E167" s="11"/>
      <c r="F167" s="11"/>
      <c r="G167" s="13"/>
      <c r="H167" s="117" t="s">
        <v>27</v>
      </c>
      <c r="I167" s="84"/>
    </row>
    <row r="168" spans="1:9" x14ac:dyDescent="0.25">
      <c r="A168" s="173"/>
      <c r="B168" s="45" t="s">
        <v>22</v>
      </c>
      <c r="C168" s="176"/>
      <c r="D168" s="172"/>
      <c r="E168" s="11"/>
      <c r="F168" s="11"/>
      <c r="G168" s="13"/>
      <c r="H168" s="117" t="s">
        <v>27</v>
      </c>
      <c r="I168" s="84"/>
    </row>
    <row r="169" spans="1:9" x14ac:dyDescent="0.25">
      <c r="A169" s="173"/>
      <c r="B169" s="45" t="s">
        <v>35</v>
      </c>
      <c r="C169" s="176"/>
      <c r="D169" s="172"/>
      <c r="E169" s="11"/>
      <c r="F169" s="11"/>
      <c r="G169" s="13"/>
      <c r="H169" s="117" t="s">
        <v>27</v>
      </c>
      <c r="I169" s="84"/>
    </row>
    <row r="170" spans="1:9" x14ac:dyDescent="0.25">
      <c r="A170" s="173"/>
      <c r="B170" s="44" t="s">
        <v>19</v>
      </c>
      <c r="C170" s="176"/>
      <c r="D170" s="172"/>
      <c r="E170" s="11"/>
      <c r="F170" s="11"/>
      <c r="G170" s="13"/>
      <c r="H170" s="117"/>
      <c r="I170" s="84"/>
    </row>
    <row r="171" spans="1:9" x14ac:dyDescent="0.25">
      <c r="A171" s="173"/>
      <c r="B171" s="45" t="s">
        <v>20</v>
      </c>
      <c r="C171" s="176"/>
      <c r="D171" s="172"/>
      <c r="E171" s="11"/>
      <c r="F171" s="11"/>
      <c r="G171" s="13"/>
      <c r="H171" s="117" t="s">
        <v>27</v>
      </c>
      <c r="I171" s="84"/>
    </row>
    <row r="172" spans="1:9" x14ac:dyDescent="0.25">
      <c r="A172" s="173"/>
      <c r="B172" s="45" t="s">
        <v>22</v>
      </c>
      <c r="C172" s="176"/>
      <c r="D172" s="172"/>
      <c r="E172" s="11"/>
      <c r="F172" s="11"/>
      <c r="G172" s="13"/>
      <c r="H172" s="117" t="s">
        <v>27</v>
      </c>
      <c r="I172" s="84"/>
    </row>
    <row r="173" spans="1:9" x14ac:dyDescent="0.25">
      <c r="A173" s="173"/>
      <c r="B173" s="45" t="s">
        <v>35</v>
      </c>
      <c r="C173" s="176"/>
      <c r="D173" s="172"/>
      <c r="E173" s="11"/>
      <c r="F173" s="11"/>
      <c r="G173" s="13"/>
      <c r="H173" s="117" t="s">
        <v>27</v>
      </c>
      <c r="I173" s="84"/>
    </row>
    <row r="174" spans="1:9" x14ac:dyDescent="0.25">
      <c r="A174" s="173"/>
      <c r="B174" s="177" t="s">
        <v>40</v>
      </c>
      <c r="C174" s="177"/>
      <c r="D174" s="177"/>
      <c r="E174" s="177"/>
      <c r="F174" s="177"/>
      <c r="G174" s="177"/>
      <c r="H174" s="177"/>
    </row>
    <row r="175" spans="1:9" ht="75" x14ac:dyDescent="0.25">
      <c r="A175" s="173"/>
      <c r="B175" s="14" t="s">
        <v>41</v>
      </c>
      <c r="C175" s="173" t="s">
        <v>42</v>
      </c>
      <c r="D175" s="173" t="s">
        <v>43</v>
      </c>
      <c r="E175" s="173"/>
      <c r="F175" s="173"/>
      <c r="G175" s="173"/>
      <c r="H175" s="138"/>
    </row>
    <row r="176" spans="1:9" x14ac:dyDescent="0.25">
      <c r="A176" s="173"/>
      <c r="B176" s="45" t="s">
        <v>20</v>
      </c>
      <c r="C176" s="173"/>
      <c r="D176" s="173"/>
      <c r="E176" s="115"/>
      <c r="F176" s="115"/>
      <c r="G176" s="115"/>
      <c r="H176" s="117">
        <v>132.48999999999998</v>
      </c>
      <c r="I176" s="84"/>
    </row>
    <row r="177" spans="1:9" x14ac:dyDescent="0.25">
      <c r="A177" s="173"/>
      <c r="B177" s="45" t="s">
        <v>22</v>
      </c>
      <c r="C177" s="173"/>
      <c r="D177" s="173"/>
      <c r="E177" s="115"/>
      <c r="F177" s="115"/>
      <c r="G177" s="115"/>
      <c r="H177" s="117">
        <v>16.97</v>
      </c>
      <c r="I177" s="84"/>
    </row>
    <row r="178" spans="1:9" x14ac:dyDescent="0.25">
      <c r="A178" s="173"/>
      <c r="B178" s="45" t="s">
        <v>23</v>
      </c>
      <c r="C178" s="173"/>
      <c r="D178" s="173"/>
      <c r="E178" s="115"/>
      <c r="F178" s="115"/>
      <c r="G178" s="115"/>
      <c r="H178" s="117">
        <v>11.94</v>
      </c>
      <c r="I178" s="84"/>
    </row>
    <row r="179" spans="1:9" x14ac:dyDescent="0.25">
      <c r="A179" s="173"/>
      <c r="B179" s="45" t="s">
        <v>24</v>
      </c>
      <c r="C179" s="173"/>
      <c r="D179" s="173"/>
      <c r="E179" s="115"/>
      <c r="F179" s="115"/>
      <c r="G179" s="115"/>
      <c r="H179" s="117">
        <v>4.83</v>
      </c>
      <c r="I179" s="84"/>
    </row>
    <row r="180" spans="1:9" x14ac:dyDescent="0.25">
      <c r="A180" s="173"/>
      <c r="B180" s="94" t="s">
        <v>44</v>
      </c>
      <c r="C180" s="173"/>
      <c r="D180" s="173"/>
      <c r="E180" s="115"/>
      <c r="F180" s="115"/>
      <c r="G180" s="115"/>
      <c r="H180" s="117"/>
      <c r="I180" s="84"/>
    </row>
    <row r="181" spans="1:9" ht="30" x14ac:dyDescent="0.25">
      <c r="A181" s="173"/>
      <c r="B181" s="94" t="s">
        <v>17</v>
      </c>
      <c r="C181" s="173"/>
      <c r="D181" s="173"/>
      <c r="E181" s="115"/>
      <c r="F181" s="115"/>
      <c r="G181" s="115"/>
      <c r="H181" s="117"/>
      <c r="I181" s="84"/>
    </row>
    <row r="182" spans="1:9" x14ac:dyDescent="0.25">
      <c r="A182" s="173"/>
      <c r="B182" s="45" t="s">
        <v>20</v>
      </c>
      <c r="C182" s="173"/>
      <c r="D182" s="173"/>
      <c r="E182" s="115"/>
      <c r="F182" s="115"/>
      <c r="G182" s="115"/>
      <c r="H182" s="117">
        <v>58.64</v>
      </c>
      <c r="I182" s="84"/>
    </row>
    <row r="183" spans="1:9" x14ac:dyDescent="0.25">
      <c r="A183" s="173"/>
      <c r="B183" s="45" t="s">
        <v>22</v>
      </c>
      <c r="C183" s="173"/>
      <c r="D183" s="173"/>
      <c r="E183" s="115"/>
      <c r="F183" s="115"/>
      <c r="G183" s="115"/>
      <c r="H183" s="117">
        <v>7.19</v>
      </c>
      <c r="I183" s="84"/>
    </row>
    <row r="184" spans="1:9" x14ac:dyDescent="0.25">
      <c r="A184" s="173"/>
      <c r="B184" s="45" t="s">
        <v>23</v>
      </c>
      <c r="C184" s="173"/>
      <c r="D184" s="173"/>
      <c r="E184" s="115"/>
      <c r="F184" s="115"/>
      <c r="G184" s="115"/>
      <c r="H184" s="117">
        <v>5.28</v>
      </c>
      <c r="I184" s="84"/>
    </row>
    <row r="185" spans="1:9" x14ac:dyDescent="0.25">
      <c r="A185" s="173"/>
      <c r="B185" s="45" t="s">
        <v>24</v>
      </c>
      <c r="C185" s="173"/>
      <c r="D185" s="173"/>
      <c r="E185" s="115"/>
      <c r="F185" s="115"/>
      <c r="G185" s="115"/>
      <c r="H185" s="117">
        <v>2.14</v>
      </c>
      <c r="I185" s="84"/>
    </row>
    <row r="186" spans="1:9" x14ac:dyDescent="0.25">
      <c r="A186" s="173"/>
      <c r="B186" s="94" t="s">
        <v>28</v>
      </c>
      <c r="C186" s="173"/>
      <c r="D186" s="173"/>
      <c r="E186" s="115"/>
      <c r="F186" s="115"/>
      <c r="G186" s="115"/>
      <c r="H186" s="138"/>
      <c r="I186" s="84"/>
    </row>
    <row r="187" spans="1:9" x14ac:dyDescent="0.25">
      <c r="A187" s="173"/>
      <c r="B187" s="45" t="s">
        <v>20</v>
      </c>
      <c r="C187" s="173"/>
      <c r="D187" s="173"/>
      <c r="E187" s="115"/>
      <c r="F187" s="115"/>
      <c r="G187" s="115"/>
      <c r="H187" s="117">
        <v>26.66</v>
      </c>
      <c r="I187" s="84"/>
    </row>
    <row r="188" spans="1:9" x14ac:dyDescent="0.25">
      <c r="A188" s="173"/>
      <c r="B188" s="45" t="s">
        <v>22</v>
      </c>
      <c r="C188" s="173"/>
      <c r="D188" s="173"/>
      <c r="E188" s="115"/>
      <c r="F188" s="115"/>
      <c r="G188" s="115"/>
      <c r="H188" s="117">
        <v>3.55</v>
      </c>
      <c r="I188" s="84"/>
    </row>
    <row r="189" spans="1:9" x14ac:dyDescent="0.25">
      <c r="A189" s="173"/>
      <c r="B189" s="45" t="s">
        <v>23</v>
      </c>
      <c r="C189" s="173"/>
      <c r="D189" s="173"/>
      <c r="E189" s="115"/>
      <c r="F189" s="115"/>
      <c r="G189" s="115"/>
      <c r="H189" s="117">
        <v>2.4</v>
      </c>
      <c r="I189" s="84"/>
    </row>
    <row r="190" spans="1:9" x14ac:dyDescent="0.25">
      <c r="A190" s="173"/>
      <c r="B190" s="45" t="s">
        <v>24</v>
      </c>
      <c r="C190" s="173"/>
      <c r="D190" s="173"/>
      <c r="E190" s="115"/>
      <c r="F190" s="115"/>
      <c r="G190" s="115"/>
      <c r="H190" s="117">
        <v>0.97</v>
      </c>
      <c r="I190" s="84"/>
    </row>
    <row r="191" spans="1:9" ht="45" x14ac:dyDescent="0.25">
      <c r="A191" s="173"/>
      <c r="B191" s="94" t="s">
        <v>29</v>
      </c>
      <c r="C191" s="173"/>
      <c r="D191" s="173"/>
      <c r="E191" s="115"/>
      <c r="F191" s="115"/>
      <c r="G191" s="115"/>
      <c r="H191" s="117"/>
      <c r="I191" s="84"/>
    </row>
    <row r="192" spans="1:9" x14ac:dyDescent="0.25">
      <c r="A192" s="173"/>
      <c r="B192" s="45" t="s">
        <v>20</v>
      </c>
      <c r="C192" s="173"/>
      <c r="D192" s="173"/>
      <c r="E192" s="115"/>
      <c r="F192" s="115"/>
      <c r="G192" s="115"/>
      <c r="H192" s="117">
        <v>18.38</v>
      </c>
      <c r="I192" s="84"/>
    </row>
    <row r="193" spans="1:9" x14ac:dyDescent="0.25">
      <c r="A193" s="173"/>
      <c r="B193" s="45" t="s">
        <v>22</v>
      </c>
      <c r="C193" s="173"/>
      <c r="D193" s="173"/>
      <c r="E193" s="115"/>
      <c r="F193" s="115"/>
      <c r="G193" s="115"/>
      <c r="H193" s="117">
        <v>2.4700000000000002</v>
      </c>
      <c r="I193" s="84"/>
    </row>
    <row r="194" spans="1:9" x14ac:dyDescent="0.25">
      <c r="A194" s="173"/>
      <c r="B194" s="45" t="s">
        <v>23</v>
      </c>
      <c r="C194" s="173"/>
      <c r="D194" s="173"/>
      <c r="E194" s="115"/>
      <c r="F194" s="115"/>
      <c r="G194" s="115"/>
      <c r="H194" s="117">
        <v>1.66</v>
      </c>
      <c r="I194" s="84"/>
    </row>
    <row r="195" spans="1:9" x14ac:dyDescent="0.25">
      <c r="A195" s="173"/>
      <c r="B195" s="45" t="s">
        <v>24</v>
      </c>
      <c r="C195" s="173"/>
      <c r="D195" s="173"/>
      <c r="E195" s="115"/>
      <c r="F195" s="115"/>
      <c r="G195" s="115"/>
      <c r="H195" s="117">
        <v>0.67</v>
      </c>
      <c r="I195" s="84"/>
    </row>
    <row r="196" spans="1:9" ht="60" x14ac:dyDescent="0.25">
      <c r="A196" s="173"/>
      <c r="B196" s="94" t="s">
        <v>45</v>
      </c>
      <c r="C196" s="173"/>
      <c r="D196" s="173"/>
      <c r="E196" s="115"/>
      <c r="F196" s="115"/>
      <c r="G196" s="115"/>
      <c r="H196" s="117"/>
      <c r="I196" s="84"/>
    </row>
    <row r="197" spans="1:9" x14ac:dyDescent="0.25">
      <c r="A197" s="173"/>
      <c r="B197" s="45" t="s">
        <v>20</v>
      </c>
      <c r="C197" s="173"/>
      <c r="D197" s="173"/>
      <c r="E197" s="115"/>
      <c r="F197" s="115"/>
      <c r="G197" s="115"/>
      <c r="H197" s="117">
        <v>28.81</v>
      </c>
      <c r="I197" s="84"/>
    </row>
    <row r="198" spans="1:9" x14ac:dyDescent="0.25">
      <c r="A198" s="173"/>
      <c r="B198" s="45" t="s">
        <v>22</v>
      </c>
      <c r="C198" s="173"/>
      <c r="D198" s="173"/>
      <c r="E198" s="115"/>
      <c r="F198" s="115"/>
      <c r="G198" s="115"/>
      <c r="H198" s="117">
        <v>3.76</v>
      </c>
      <c r="I198" s="84"/>
    </row>
    <row r="199" spans="1:9" x14ac:dyDescent="0.25">
      <c r="A199" s="173"/>
      <c r="B199" s="45" t="s">
        <v>23</v>
      </c>
      <c r="C199" s="173"/>
      <c r="D199" s="173"/>
      <c r="E199" s="115"/>
      <c r="F199" s="115"/>
      <c r="G199" s="115"/>
      <c r="H199" s="117">
        <v>2.6</v>
      </c>
      <c r="I199" s="84"/>
    </row>
    <row r="200" spans="1:9" x14ac:dyDescent="0.25">
      <c r="A200" s="173"/>
      <c r="B200" s="45" t="s">
        <v>24</v>
      </c>
      <c r="C200" s="173"/>
      <c r="D200" s="173"/>
      <c r="E200" s="115"/>
      <c r="F200" s="115"/>
      <c r="G200" s="115"/>
      <c r="H200" s="117">
        <v>1.05</v>
      </c>
      <c r="I200" s="84"/>
    </row>
    <row r="201" spans="1:9" ht="210" x14ac:dyDescent="0.25">
      <c r="A201" s="173"/>
      <c r="B201" s="93" t="s">
        <v>322</v>
      </c>
      <c r="C201" s="173" t="s">
        <v>42</v>
      </c>
      <c r="D201" s="173" t="s">
        <v>43</v>
      </c>
      <c r="E201" s="115"/>
      <c r="F201" s="115"/>
      <c r="G201" s="115"/>
      <c r="H201" s="117"/>
      <c r="I201" s="84"/>
    </row>
    <row r="202" spans="1:9" x14ac:dyDescent="0.25">
      <c r="A202" s="173"/>
      <c r="B202" s="45" t="s">
        <v>20</v>
      </c>
      <c r="C202" s="173"/>
      <c r="D202" s="173"/>
      <c r="E202" s="115"/>
      <c r="F202" s="115"/>
      <c r="G202" s="115"/>
      <c r="H202" s="138">
        <v>114.11</v>
      </c>
      <c r="I202" s="84"/>
    </row>
    <row r="203" spans="1:9" x14ac:dyDescent="0.25">
      <c r="A203" s="173"/>
      <c r="B203" s="45" t="s">
        <v>22</v>
      </c>
      <c r="C203" s="173"/>
      <c r="D203" s="173"/>
      <c r="E203" s="115"/>
      <c r="F203" s="115"/>
      <c r="G203" s="115"/>
      <c r="H203" s="138">
        <v>14.5</v>
      </c>
      <c r="I203" s="84"/>
    </row>
    <row r="204" spans="1:9" x14ac:dyDescent="0.25">
      <c r="A204" s="173"/>
      <c r="B204" s="94" t="s">
        <v>44</v>
      </c>
      <c r="C204" s="173"/>
      <c r="D204" s="173"/>
      <c r="E204" s="115"/>
      <c r="F204" s="115"/>
      <c r="G204" s="115"/>
      <c r="H204" s="117"/>
      <c r="I204" s="84"/>
    </row>
    <row r="205" spans="1:9" ht="30" x14ac:dyDescent="0.25">
      <c r="A205" s="173"/>
      <c r="B205" s="94" t="s">
        <v>17</v>
      </c>
      <c r="C205" s="173"/>
      <c r="D205" s="173"/>
      <c r="E205" s="115"/>
      <c r="F205" s="115"/>
      <c r="G205" s="115"/>
      <c r="H205" s="117"/>
      <c r="I205" s="84"/>
    </row>
    <row r="206" spans="1:9" x14ac:dyDescent="0.25">
      <c r="A206" s="173"/>
      <c r="B206" s="45" t="s">
        <v>20</v>
      </c>
      <c r="C206" s="173"/>
      <c r="D206" s="173"/>
      <c r="E206" s="115"/>
      <c r="F206" s="115"/>
      <c r="G206" s="115"/>
      <c r="H206" s="117">
        <v>58.64</v>
      </c>
      <c r="I206" s="84"/>
    </row>
    <row r="207" spans="1:9" x14ac:dyDescent="0.25">
      <c r="A207" s="173"/>
      <c r="B207" s="45" t="s">
        <v>22</v>
      </c>
      <c r="C207" s="173"/>
      <c r="D207" s="173"/>
      <c r="E207" s="115"/>
      <c r="F207" s="115"/>
      <c r="G207" s="115"/>
      <c r="H207" s="117">
        <v>7.19</v>
      </c>
      <c r="I207" s="84"/>
    </row>
    <row r="208" spans="1:9" x14ac:dyDescent="0.25">
      <c r="A208" s="173"/>
      <c r="B208" s="94" t="s">
        <v>28</v>
      </c>
      <c r="C208" s="173"/>
      <c r="D208" s="173"/>
      <c r="E208" s="115"/>
      <c r="F208" s="115"/>
      <c r="G208" s="115"/>
      <c r="H208" s="117"/>
      <c r="I208" s="84"/>
    </row>
    <row r="209" spans="1:9" x14ac:dyDescent="0.25">
      <c r="A209" s="173"/>
      <c r="B209" s="45" t="s">
        <v>20</v>
      </c>
      <c r="C209" s="173"/>
      <c r="D209" s="173"/>
      <c r="E209" s="115"/>
      <c r="F209" s="115"/>
      <c r="G209" s="115"/>
      <c r="H209" s="117">
        <v>26.66</v>
      </c>
      <c r="I209" s="84"/>
    </row>
    <row r="210" spans="1:9" x14ac:dyDescent="0.25">
      <c r="A210" s="173"/>
      <c r="B210" s="45" t="s">
        <v>22</v>
      </c>
      <c r="C210" s="173"/>
      <c r="D210" s="173"/>
      <c r="E210" s="115"/>
      <c r="F210" s="115"/>
      <c r="G210" s="115"/>
      <c r="H210" s="117">
        <v>3.55</v>
      </c>
      <c r="I210" s="84"/>
    </row>
    <row r="211" spans="1:9" ht="45" x14ac:dyDescent="0.25">
      <c r="A211" s="173"/>
      <c r="B211" s="94" t="s">
        <v>29</v>
      </c>
      <c r="C211" s="173"/>
      <c r="D211" s="173"/>
      <c r="E211" s="115"/>
      <c r="F211" s="115"/>
      <c r="G211" s="115"/>
      <c r="H211" s="117"/>
      <c r="I211" s="84"/>
    </row>
    <row r="212" spans="1:9" x14ac:dyDescent="0.25">
      <c r="A212" s="173"/>
      <c r="B212" s="45" t="s">
        <v>20</v>
      </c>
      <c r="C212" s="173"/>
      <c r="D212" s="173"/>
      <c r="E212" s="115"/>
      <c r="F212" s="115"/>
      <c r="G212" s="115"/>
      <c r="H212" s="117" t="s">
        <v>46</v>
      </c>
      <c r="I212" s="84"/>
    </row>
    <row r="213" spans="1:9" x14ac:dyDescent="0.25">
      <c r="A213" s="173"/>
      <c r="B213" s="45" t="s">
        <v>22</v>
      </c>
      <c r="C213" s="173"/>
      <c r="D213" s="173"/>
      <c r="E213" s="115"/>
      <c r="F213" s="115"/>
      <c r="G213" s="115"/>
      <c r="H213" s="117" t="s">
        <v>46</v>
      </c>
      <c r="I213" s="84"/>
    </row>
    <row r="214" spans="1:9" ht="60" x14ac:dyDescent="0.25">
      <c r="A214" s="173"/>
      <c r="B214" s="94" t="s">
        <v>45</v>
      </c>
      <c r="C214" s="173"/>
      <c r="D214" s="173"/>
      <c r="E214" s="115"/>
      <c r="F214" s="115"/>
      <c r="G214" s="115"/>
      <c r="H214" s="117"/>
      <c r="I214" s="84"/>
    </row>
    <row r="215" spans="1:9" x14ac:dyDescent="0.25">
      <c r="A215" s="173"/>
      <c r="B215" s="45" t="s">
        <v>20</v>
      </c>
      <c r="C215" s="173"/>
      <c r="D215" s="173"/>
      <c r="E215" s="115"/>
      <c r="F215" s="115"/>
      <c r="G215" s="115"/>
      <c r="H215" s="117">
        <v>28.81</v>
      </c>
      <c r="I215" s="84"/>
    </row>
    <row r="216" spans="1:9" x14ac:dyDescent="0.25">
      <c r="A216" s="173"/>
      <c r="B216" s="45" t="s">
        <v>22</v>
      </c>
      <c r="C216" s="173"/>
      <c r="D216" s="173"/>
      <c r="E216" s="115"/>
      <c r="F216" s="115"/>
      <c r="G216" s="115"/>
      <c r="H216" s="117">
        <v>3.76</v>
      </c>
      <c r="I216" s="84"/>
    </row>
    <row r="217" spans="1:9" ht="45" x14ac:dyDescent="0.25">
      <c r="A217" s="173"/>
      <c r="B217" s="94" t="s">
        <v>47</v>
      </c>
      <c r="C217" s="173" t="s">
        <v>18</v>
      </c>
      <c r="D217" s="173" t="s">
        <v>48</v>
      </c>
      <c r="E217" s="173"/>
      <c r="F217" s="173"/>
      <c r="G217" s="173"/>
      <c r="H217" s="117"/>
      <c r="I217" s="84"/>
    </row>
    <row r="218" spans="1:9" x14ac:dyDescent="0.25">
      <c r="A218" s="173"/>
      <c r="B218" s="94" t="s">
        <v>44</v>
      </c>
      <c r="C218" s="173"/>
      <c r="D218" s="173"/>
      <c r="E218" s="115"/>
      <c r="F218" s="115"/>
      <c r="G218" s="115"/>
      <c r="H218" s="117"/>
      <c r="I218" s="84"/>
    </row>
    <row r="219" spans="1:9" x14ac:dyDescent="0.25">
      <c r="A219" s="173"/>
      <c r="B219" s="94" t="s">
        <v>19</v>
      </c>
      <c r="C219" s="173"/>
      <c r="D219" s="173"/>
      <c r="E219" s="115"/>
      <c r="F219" s="115"/>
      <c r="G219" s="115"/>
      <c r="H219" s="117"/>
      <c r="I219" s="84"/>
    </row>
    <row r="220" spans="1:9" x14ac:dyDescent="0.25">
      <c r="A220" s="173"/>
      <c r="B220" s="45" t="s">
        <v>49</v>
      </c>
      <c r="C220" s="173"/>
      <c r="D220" s="173"/>
      <c r="E220" s="115"/>
      <c r="F220" s="115"/>
      <c r="G220" s="115"/>
      <c r="H220" s="117"/>
      <c r="I220" s="84"/>
    </row>
    <row r="221" spans="1:9" x14ac:dyDescent="0.25">
      <c r="A221" s="173"/>
      <c r="B221" s="45" t="s">
        <v>50</v>
      </c>
      <c r="C221" s="173"/>
      <c r="D221" s="173"/>
      <c r="E221" s="115"/>
      <c r="F221" s="115"/>
      <c r="G221" s="115"/>
      <c r="H221" s="117">
        <v>238094.39</v>
      </c>
      <c r="I221" s="84"/>
    </row>
    <row r="222" spans="1:9" x14ac:dyDescent="0.25">
      <c r="A222" s="173"/>
      <c r="B222" s="45" t="s">
        <v>51</v>
      </c>
      <c r="C222" s="173"/>
      <c r="D222" s="173"/>
      <c r="E222" s="115"/>
      <c r="F222" s="115"/>
      <c r="G222" s="115"/>
      <c r="H222" s="117">
        <v>97563.37</v>
      </c>
      <c r="I222" s="84"/>
    </row>
    <row r="223" spans="1:9" x14ac:dyDescent="0.25">
      <c r="A223" s="173"/>
      <c r="B223" s="94" t="s">
        <v>25</v>
      </c>
      <c r="C223" s="173"/>
      <c r="D223" s="173"/>
      <c r="E223" s="115"/>
      <c r="F223" s="115"/>
      <c r="G223" s="115"/>
      <c r="H223" s="117"/>
      <c r="I223" s="84"/>
    </row>
    <row r="224" spans="1:9" x14ac:dyDescent="0.25">
      <c r="A224" s="173"/>
      <c r="B224" s="45" t="s">
        <v>20</v>
      </c>
      <c r="C224" s="173"/>
      <c r="D224" s="173"/>
      <c r="E224" s="115"/>
      <c r="F224" s="115"/>
      <c r="G224" s="115"/>
      <c r="H224" s="117"/>
      <c r="I224" s="84"/>
    </row>
    <row r="225" spans="1:9" x14ac:dyDescent="0.25">
      <c r="A225" s="173"/>
      <c r="B225" s="45" t="s">
        <v>50</v>
      </c>
      <c r="C225" s="173"/>
      <c r="D225" s="173"/>
      <c r="E225" s="115"/>
      <c r="F225" s="115"/>
      <c r="G225" s="115"/>
      <c r="H225" s="117">
        <v>119047.19</v>
      </c>
      <c r="I225" s="84"/>
    </row>
    <row r="226" spans="1:9" x14ac:dyDescent="0.25">
      <c r="A226" s="173"/>
      <c r="B226" s="45" t="s">
        <v>51</v>
      </c>
      <c r="C226" s="173"/>
      <c r="D226" s="173"/>
      <c r="E226" s="115"/>
      <c r="F226" s="115"/>
      <c r="G226" s="115"/>
      <c r="H226" s="117">
        <v>48781.68</v>
      </c>
      <c r="I226" s="84"/>
    </row>
    <row r="227" spans="1:9" x14ac:dyDescent="0.25">
      <c r="A227" s="173"/>
      <c r="B227" s="45" t="s">
        <v>52</v>
      </c>
      <c r="C227" s="173"/>
      <c r="D227" s="173"/>
      <c r="E227" s="115"/>
      <c r="F227" s="115"/>
      <c r="G227" s="115"/>
      <c r="H227" s="117"/>
      <c r="I227" s="84"/>
    </row>
    <row r="228" spans="1:9" x14ac:dyDescent="0.25">
      <c r="A228" s="173"/>
      <c r="B228" s="45" t="s">
        <v>50</v>
      </c>
      <c r="C228" s="173"/>
      <c r="D228" s="173"/>
      <c r="E228" s="115"/>
      <c r="F228" s="115"/>
      <c r="G228" s="115"/>
      <c r="H228" s="117">
        <v>238094.39</v>
      </c>
      <c r="I228" s="84"/>
    </row>
    <row r="229" spans="1:9" x14ac:dyDescent="0.25">
      <c r="A229" s="173"/>
      <c r="B229" s="45" t="s">
        <v>51</v>
      </c>
      <c r="C229" s="173"/>
      <c r="D229" s="173"/>
      <c r="E229" s="115"/>
      <c r="F229" s="115"/>
      <c r="G229" s="115"/>
      <c r="H229" s="117">
        <v>97563.37</v>
      </c>
      <c r="I229" s="84"/>
    </row>
    <row r="230" spans="1:9" ht="45" x14ac:dyDescent="0.25">
      <c r="A230" s="173"/>
      <c r="B230" s="94" t="s">
        <v>47</v>
      </c>
      <c r="C230" s="176" t="s">
        <v>38</v>
      </c>
      <c r="D230" s="173"/>
      <c r="E230" s="173"/>
      <c r="F230" s="173"/>
      <c r="G230" s="173"/>
      <c r="H230" s="117"/>
      <c r="I230" s="84"/>
    </row>
    <row r="231" spans="1:9" x14ac:dyDescent="0.25">
      <c r="A231" s="173"/>
      <c r="B231" s="94" t="s">
        <v>44</v>
      </c>
      <c r="C231" s="176"/>
      <c r="D231" s="173"/>
      <c r="E231" s="115"/>
      <c r="F231" s="115"/>
      <c r="G231" s="115"/>
      <c r="H231" s="118"/>
      <c r="I231" s="84"/>
    </row>
    <row r="232" spans="1:9" x14ac:dyDescent="0.25">
      <c r="A232" s="173"/>
      <c r="B232" s="94" t="s">
        <v>19</v>
      </c>
      <c r="C232" s="176"/>
      <c r="D232" s="173"/>
      <c r="E232" s="115"/>
      <c r="F232" s="115"/>
      <c r="G232" s="115"/>
      <c r="H232" s="118"/>
      <c r="I232" s="84"/>
    </row>
    <row r="233" spans="1:9" x14ac:dyDescent="0.25">
      <c r="A233" s="173"/>
      <c r="B233" s="16" t="s">
        <v>49</v>
      </c>
      <c r="C233" s="176"/>
      <c r="D233" s="173"/>
      <c r="E233" s="115"/>
      <c r="F233" s="115"/>
      <c r="G233" s="115"/>
      <c r="H233" s="118"/>
      <c r="I233" s="84"/>
    </row>
    <row r="234" spans="1:9" x14ac:dyDescent="0.25">
      <c r="A234" s="173"/>
      <c r="B234" s="16" t="s">
        <v>50</v>
      </c>
      <c r="C234" s="176"/>
      <c r="D234" s="173"/>
      <c r="E234" s="115"/>
      <c r="F234" s="115"/>
      <c r="G234" s="115"/>
      <c r="H234" s="117">
        <v>267795.21999999997</v>
      </c>
      <c r="I234" s="84"/>
    </row>
    <row r="235" spans="1:9" x14ac:dyDescent="0.25">
      <c r="A235" s="173"/>
      <c r="B235" s="16" t="s">
        <v>51</v>
      </c>
      <c r="C235" s="176"/>
      <c r="D235" s="173"/>
      <c r="E235" s="115"/>
      <c r="F235" s="115"/>
      <c r="G235" s="115"/>
      <c r="H235" s="117">
        <v>166920.65</v>
      </c>
      <c r="I235" s="84"/>
    </row>
    <row r="236" spans="1:9" x14ac:dyDescent="0.25">
      <c r="A236" s="173"/>
      <c r="B236" s="94" t="s">
        <v>25</v>
      </c>
      <c r="C236" s="176"/>
      <c r="D236" s="173"/>
      <c r="E236" s="115"/>
      <c r="F236" s="115"/>
      <c r="G236" s="115"/>
      <c r="H236" s="118"/>
      <c r="I236" s="84"/>
    </row>
    <row r="237" spans="1:9" x14ac:dyDescent="0.25">
      <c r="A237" s="173"/>
      <c r="B237" s="45" t="s">
        <v>20</v>
      </c>
      <c r="C237" s="176"/>
      <c r="D237" s="173"/>
      <c r="E237" s="115"/>
      <c r="F237" s="115"/>
      <c r="G237" s="115"/>
      <c r="H237" s="117"/>
      <c r="I237" s="84"/>
    </row>
    <row r="238" spans="1:9" x14ac:dyDescent="0.25">
      <c r="A238" s="173"/>
      <c r="B238" s="45" t="s">
        <v>50</v>
      </c>
      <c r="C238" s="176"/>
      <c r="D238" s="173"/>
      <c r="E238" s="115"/>
      <c r="F238" s="115"/>
      <c r="G238" s="115"/>
      <c r="H238" s="117">
        <v>133897.60999999999</v>
      </c>
      <c r="I238" s="84"/>
    </row>
    <row r="239" spans="1:9" x14ac:dyDescent="0.25">
      <c r="A239" s="173"/>
      <c r="B239" s="45" t="s">
        <v>51</v>
      </c>
      <c r="C239" s="176"/>
      <c r="D239" s="173"/>
      <c r="E239" s="115"/>
      <c r="F239" s="115"/>
      <c r="G239" s="115"/>
      <c r="H239" s="117">
        <v>83460.320000000007</v>
      </c>
      <c r="I239" s="84"/>
    </row>
    <row r="240" spans="1:9" x14ac:dyDescent="0.25">
      <c r="A240" s="173"/>
      <c r="B240" s="45" t="s">
        <v>52</v>
      </c>
      <c r="C240" s="176"/>
      <c r="D240" s="173"/>
      <c r="E240" s="115"/>
      <c r="F240" s="115"/>
      <c r="G240" s="115"/>
      <c r="H240" s="117"/>
      <c r="I240" s="84"/>
    </row>
    <row r="241" spans="1:9" x14ac:dyDescent="0.25">
      <c r="A241" s="173"/>
      <c r="B241" s="45" t="s">
        <v>50</v>
      </c>
      <c r="C241" s="176"/>
      <c r="D241" s="173"/>
      <c r="E241" s="115"/>
      <c r="F241" s="115"/>
      <c r="G241" s="115"/>
      <c r="H241" s="117">
        <v>267795.21999999997</v>
      </c>
      <c r="I241" s="84"/>
    </row>
    <row r="242" spans="1:9" x14ac:dyDescent="0.25">
      <c r="A242" s="173"/>
      <c r="B242" s="45" t="s">
        <v>51</v>
      </c>
      <c r="C242" s="176"/>
      <c r="D242" s="173"/>
      <c r="E242" s="115"/>
      <c r="F242" s="115"/>
      <c r="G242" s="115"/>
      <c r="H242" s="117">
        <v>166920.65</v>
      </c>
      <c r="I242" s="84"/>
    </row>
    <row r="243" spans="1:9" ht="45" x14ac:dyDescent="0.25">
      <c r="A243" s="173"/>
      <c r="B243" s="94" t="s">
        <v>53</v>
      </c>
      <c r="C243" s="173" t="s">
        <v>18</v>
      </c>
      <c r="D243" s="173"/>
      <c r="E243" s="173"/>
      <c r="F243" s="173"/>
      <c r="G243" s="173"/>
      <c r="H243" s="117"/>
      <c r="I243" s="84"/>
    </row>
    <row r="244" spans="1:9" x14ac:dyDescent="0.25">
      <c r="A244" s="173"/>
      <c r="B244" s="94" t="s">
        <v>44</v>
      </c>
      <c r="C244" s="173"/>
      <c r="D244" s="173"/>
      <c r="E244" s="115"/>
      <c r="F244" s="115"/>
      <c r="G244" s="115"/>
      <c r="H244" s="117"/>
      <c r="I244" s="84"/>
    </row>
    <row r="245" spans="1:9" x14ac:dyDescent="0.25">
      <c r="A245" s="173"/>
      <c r="B245" s="94" t="s">
        <v>19</v>
      </c>
      <c r="C245" s="173"/>
      <c r="D245" s="173"/>
      <c r="E245" s="115"/>
      <c r="F245" s="115"/>
      <c r="G245" s="115"/>
      <c r="H245" s="117"/>
      <c r="I245" s="84"/>
    </row>
    <row r="246" spans="1:9" x14ac:dyDescent="0.25">
      <c r="A246" s="173"/>
      <c r="B246" s="45" t="s">
        <v>49</v>
      </c>
      <c r="C246" s="173"/>
      <c r="D246" s="173"/>
      <c r="E246" s="115"/>
      <c r="F246" s="115"/>
      <c r="G246" s="115"/>
      <c r="H246" s="117">
        <v>506212.71</v>
      </c>
      <c r="I246" s="84"/>
    </row>
    <row r="247" spans="1:9" x14ac:dyDescent="0.25">
      <c r="A247" s="173"/>
      <c r="B247" s="94" t="s">
        <v>25</v>
      </c>
      <c r="C247" s="173"/>
      <c r="D247" s="173"/>
      <c r="E247" s="115"/>
      <c r="F247" s="115"/>
      <c r="G247" s="115"/>
      <c r="H247" s="117"/>
      <c r="I247" s="84"/>
    </row>
    <row r="248" spans="1:9" x14ac:dyDescent="0.25">
      <c r="A248" s="173"/>
      <c r="B248" s="45" t="s">
        <v>20</v>
      </c>
      <c r="C248" s="173"/>
      <c r="D248" s="173"/>
      <c r="E248" s="115"/>
      <c r="F248" s="115"/>
      <c r="G248" s="115"/>
      <c r="H248" s="117">
        <v>253106.35</v>
      </c>
      <c r="I248" s="84"/>
    </row>
    <row r="249" spans="1:9" x14ac:dyDescent="0.25">
      <c r="A249" s="173"/>
      <c r="B249" s="45" t="s">
        <v>54</v>
      </c>
      <c r="C249" s="173"/>
      <c r="D249" s="173"/>
      <c r="E249" s="115"/>
      <c r="F249" s="115"/>
      <c r="G249" s="115"/>
      <c r="H249" s="117">
        <v>506212.71</v>
      </c>
      <c r="I249" s="84"/>
    </row>
    <row r="250" spans="1:9" ht="45" x14ac:dyDescent="0.25">
      <c r="A250" s="173"/>
      <c r="B250" s="94" t="s">
        <v>53</v>
      </c>
      <c r="C250" s="173" t="s">
        <v>55</v>
      </c>
      <c r="D250" s="173"/>
      <c r="E250" s="173"/>
      <c r="F250" s="173"/>
      <c r="G250" s="173"/>
      <c r="H250" s="118"/>
      <c r="I250" s="84"/>
    </row>
    <row r="251" spans="1:9" x14ac:dyDescent="0.25">
      <c r="A251" s="173"/>
      <c r="B251" s="94" t="s">
        <v>44</v>
      </c>
      <c r="C251" s="173"/>
      <c r="D251" s="173"/>
      <c r="E251" s="115"/>
      <c r="F251" s="115"/>
      <c r="G251" s="115"/>
      <c r="H251" s="118"/>
      <c r="I251" s="84"/>
    </row>
    <row r="252" spans="1:9" x14ac:dyDescent="0.25">
      <c r="A252" s="173"/>
      <c r="B252" s="94" t="s">
        <v>19</v>
      </c>
      <c r="C252" s="173"/>
      <c r="D252" s="173"/>
      <c r="E252" s="115"/>
      <c r="F252" s="115"/>
      <c r="G252" s="115"/>
      <c r="H252" s="118"/>
      <c r="I252" s="84"/>
    </row>
    <row r="253" spans="1:9" x14ac:dyDescent="0.25">
      <c r="A253" s="173"/>
      <c r="B253" s="45" t="s">
        <v>49</v>
      </c>
      <c r="C253" s="173"/>
      <c r="D253" s="173"/>
      <c r="E253" s="115"/>
      <c r="F253" s="115"/>
      <c r="G253" s="115"/>
      <c r="H253" s="117">
        <v>589563.87</v>
      </c>
      <c r="I253" s="84"/>
    </row>
    <row r="254" spans="1:9" x14ac:dyDescent="0.25">
      <c r="A254" s="173"/>
      <c r="B254" s="94" t="s">
        <v>25</v>
      </c>
      <c r="C254" s="173"/>
      <c r="D254" s="173"/>
      <c r="E254" s="115"/>
      <c r="F254" s="115"/>
      <c r="G254" s="115"/>
      <c r="H254" s="118"/>
      <c r="I254" s="84"/>
    </row>
    <row r="255" spans="1:9" x14ac:dyDescent="0.25">
      <c r="A255" s="173"/>
      <c r="B255" s="45" t="s">
        <v>20</v>
      </c>
      <c r="C255" s="173"/>
      <c r="D255" s="173"/>
      <c r="E255" s="115"/>
      <c r="F255" s="115"/>
      <c r="G255" s="115"/>
      <c r="H255" s="117">
        <v>294781.93</v>
      </c>
      <c r="I255" s="84"/>
    </row>
    <row r="256" spans="1:9" x14ac:dyDescent="0.25">
      <c r="A256" s="173"/>
      <c r="B256" s="45" t="s">
        <v>54</v>
      </c>
      <c r="C256" s="173"/>
      <c r="D256" s="173"/>
      <c r="E256" s="115"/>
      <c r="F256" s="115"/>
      <c r="G256" s="115"/>
      <c r="H256" s="117">
        <v>589563.87</v>
      </c>
      <c r="I256" s="84"/>
    </row>
    <row r="257" spans="1:9" ht="30" x14ac:dyDescent="0.25">
      <c r="A257" s="173"/>
      <c r="B257" s="93" t="s">
        <v>56</v>
      </c>
      <c r="C257" s="173" t="s">
        <v>42</v>
      </c>
      <c r="D257" s="173" t="s">
        <v>21</v>
      </c>
      <c r="E257" s="11"/>
      <c r="F257" s="11"/>
      <c r="G257" s="11"/>
      <c r="H257" s="117"/>
      <c r="I257" s="84"/>
    </row>
    <row r="258" spans="1:9" x14ac:dyDescent="0.25">
      <c r="A258" s="173"/>
      <c r="B258" s="93" t="s">
        <v>44</v>
      </c>
      <c r="C258" s="173"/>
      <c r="D258" s="173"/>
      <c r="E258" s="11"/>
      <c r="F258" s="11"/>
      <c r="G258" s="11"/>
      <c r="H258" s="117"/>
      <c r="I258" s="84"/>
    </row>
    <row r="259" spans="1:9" x14ac:dyDescent="0.25">
      <c r="A259" s="173"/>
      <c r="B259" s="93" t="s">
        <v>57</v>
      </c>
      <c r="C259" s="173"/>
      <c r="D259" s="173"/>
      <c r="E259" s="11"/>
      <c r="F259" s="11"/>
      <c r="G259" s="11"/>
      <c r="H259" s="117"/>
      <c r="I259" s="84"/>
    </row>
    <row r="260" spans="1:9" x14ac:dyDescent="0.25">
      <c r="A260" s="173"/>
      <c r="B260" s="45" t="s">
        <v>58</v>
      </c>
      <c r="C260" s="173"/>
      <c r="D260" s="173"/>
      <c r="E260" s="11"/>
      <c r="F260" s="11"/>
      <c r="G260" s="11"/>
      <c r="H260" s="117">
        <v>3090.19</v>
      </c>
      <c r="I260" s="84"/>
    </row>
    <row r="261" spans="1:9" x14ac:dyDescent="0.25">
      <c r="A261" s="173"/>
      <c r="B261" s="45" t="s">
        <v>59</v>
      </c>
      <c r="C261" s="173"/>
      <c r="D261" s="173"/>
      <c r="E261" s="11"/>
      <c r="F261" s="11"/>
      <c r="G261" s="11"/>
      <c r="H261" s="117">
        <v>2015.99</v>
      </c>
      <c r="I261" s="84"/>
    </row>
    <row r="262" spans="1:9" x14ac:dyDescent="0.25">
      <c r="A262" s="173"/>
      <c r="B262" s="45" t="s">
        <v>60</v>
      </c>
      <c r="C262" s="173"/>
      <c r="D262" s="173"/>
      <c r="E262" s="11"/>
      <c r="F262" s="11"/>
      <c r="G262" s="11"/>
      <c r="H262" s="117">
        <v>1330.61</v>
      </c>
      <c r="I262" s="84"/>
    </row>
    <row r="263" spans="1:9" x14ac:dyDescent="0.25">
      <c r="A263" s="173"/>
      <c r="B263" s="45" t="s">
        <v>61</v>
      </c>
      <c r="C263" s="173"/>
      <c r="D263" s="173"/>
      <c r="E263" s="11"/>
      <c r="F263" s="11"/>
      <c r="G263" s="11"/>
      <c r="H263" s="117">
        <v>784.43</v>
      </c>
      <c r="I263" s="84"/>
    </row>
    <row r="264" spans="1:9" ht="30" x14ac:dyDescent="0.25">
      <c r="A264" s="173"/>
      <c r="B264" s="94" t="s">
        <v>62</v>
      </c>
      <c r="C264" s="173"/>
      <c r="D264" s="173"/>
      <c r="E264" s="11"/>
      <c r="F264" s="11"/>
      <c r="G264" s="11"/>
      <c r="H264" s="117"/>
      <c r="I264" s="84"/>
    </row>
    <row r="265" spans="1:9" x14ac:dyDescent="0.25">
      <c r="A265" s="173"/>
      <c r="B265" s="45" t="s">
        <v>58</v>
      </c>
      <c r="C265" s="173"/>
      <c r="D265" s="173"/>
      <c r="E265" s="11"/>
      <c r="F265" s="11"/>
      <c r="G265" s="11"/>
      <c r="H265" s="117">
        <v>1545.09</v>
      </c>
      <c r="I265" s="84"/>
    </row>
    <row r="266" spans="1:9" x14ac:dyDescent="0.25">
      <c r="A266" s="173"/>
      <c r="B266" s="45" t="s">
        <v>59</v>
      </c>
      <c r="C266" s="173"/>
      <c r="D266" s="173"/>
      <c r="E266" s="11"/>
      <c r="F266" s="11"/>
      <c r="G266" s="11"/>
      <c r="H266" s="117">
        <v>1007.99</v>
      </c>
      <c r="I266" s="84"/>
    </row>
    <row r="267" spans="1:9" x14ac:dyDescent="0.25">
      <c r="A267" s="173"/>
      <c r="B267" s="45" t="s">
        <v>60</v>
      </c>
      <c r="C267" s="173"/>
      <c r="D267" s="173"/>
      <c r="E267" s="11"/>
      <c r="F267" s="11"/>
      <c r="G267" s="11"/>
      <c r="H267" s="117">
        <v>665.3</v>
      </c>
      <c r="I267" s="84"/>
    </row>
    <row r="268" spans="1:9" x14ac:dyDescent="0.25">
      <c r="A268" s="173"/>
      <c r="B268" s="45" t="s">
        <v>61</v>
      </c>
      <c r="C268" s="173"/>
      <c r="D268" s="173"/>
      <c r="E268" s="11"/>
      <c r="F268" s="11"/>
      <c r="G268" s="11"/>
      <c r="H268" s="117">
        <v>392.21</v>
      </c>
      <c r="I268" s="84"/>
    </row>
    <row r="269" spans="1:9" x14ac:dyDescent="0.25">
      <c r="A269" s="173"/>
      <c r="B269" s="93" t="s">
        <v>63</v>
      </c>
      <c r="C269" s="173"/>
      <c r="D269" s="173"/>
      <c r="E269" s="11"/>
      <c r="F269" s="11"/>
      <c r="G269" s="11"/>
      <c r="H269" s="117"/>
      <c r="I269" s="84"/>
    </row>
    <row r="270" spans="1:9" x14ac:dyDescent="0.25">
      <c r="A270" s="173"/>
      <c r="B270" s="45" t="s">
        <v>64</v>
      </c>
      <c r="C270" s="173"/>
      <c r="D270" s="173"/>
      <c r="E270" s="11"/>
      <c r="F270" s="11"/>
      <c r="G270" s="11"/>
      <c r="H270" s="117">
        <v>4320.92</v>
      </c>
      <c r="I270" s="84"/>
    </row>
    <row r="271" spans="1:9" x14ac:dyDescent="0.25">
      <c r="A271" s="173"/>
      <c r="B271" s="45" t="s">
        <v>59</v>
      </c>
      <c r="C271" s="173"/>
      <c r="D271" s="173"/>
      <c r="E271" s="11"/>
      <c r="F271" s="11"/>
      <c r="G271" s="11"/>
      <c r="H271" s="117">
        <v>2349.3200000000002</v>
      </c>
      <c r="I271" s="84"/>
    </row>
    <row r="272" spans="1:9" x14ac:dyDescent="0.25">
      <c r="A272" s="173"/>
      <c r="B272" s="45" t="s">
        <v>331</v>
      </c>
      <c r="C272" s="173"/>
      <c r="D272" s="173"/>
      <c r="E272" s="11"/>
      <c r="F272" s="11"/>
      <c r="G272" s="11"/>
      <c r="H272" s="117">
        <v>1856.61</v>
      </c>
      <c r="I272" s="84"/>
    </row>
    <row r="273" spans="1:9" x14ac:dyDescent="0.25">
      <c r="A273" s="173"/>
      <c r="B273" s="45" t="s">
        <v>332</v>
      </c>
      <c r="C273" s="173"/>
      <c r="D273" s="173"/>
      <c r="E273" s="11"/>
      <c r="F273" s="11"/>
      <c r="G273" s="11"/>
      <c r="H273" s="117">
        <v>1866.69</v>
      </c>
      <c r="I273" s="84"/>
    </row>
    <row r="274" spans="1:9" x14ac:dyDescent="0.25">
      <c r="A274" s="173"/>
      <c r="B274" s="45" t="s">
        <v>65</v>
      </c>
      <c r="C274" s="173"/>
      <c r="D274" s="173"/>
      <c r="E274" s="11"/>
      <c r="F274" s="11"/>
      <c r="G274" s="11"/>
      <c r="H274" s="117">
        <v>1190.46</v>
      </c>
      <c r="I274" s="84"/>
    </row>
    <row r="275" spans="1:9" x14ac:dyDescent="0.25">
      <c r="A275" s="173"/>
      <c r="B275" s="45" t="s">
        <v>66</v>
      </c>
      <c r="C275" s="173"/>
      <c r="D275" s="173"/>
      <c r="E275" s="11"/>
      <c r="F275" s="11"/>
      <c r="G275" s="11"/>
      <c r="H275" s="117">
        <v>2731.88</v>
      </c>
      <c r="I275" s="84"/>
    </row>
    <row r="276" spans="1:9" x14ac:dyDescent="0.25">
      <c r="A276" s="173"/>
      <c r="B276" s="45" t="s">
        <v>67</v>
      </c>
      <c r="C276" s="173"/>
      <c r="D276" s="173"/>
      <c r="E276" s="11"/>
      <c r="F276" s="11"/>
      <c r="G276" s="11"/>
      <c r="H276" s="117">
        <v>701.19</v>
      </c>
      <c r="I276" s="84"/>
    </row>
    <row r="277" spans="1:9" x14ac:dyDescent="0.25">
      <c r="A277" s="173"/>
      <c r="B277" s="45" t="s">
        <v>68</v>
      </c>
      <c r="C277" s="173"/>
      <c r="D277" s="173"/>
      <c r="E277" s="11"/>
      <c r="F277" s="11"/>
      <c r="G277" s="11"/>
      <c r="H277" s="117">
        <v>1006.24</v>
      </c>
      <c r="I277" s="84"/>
    </row>
    <row r="278" spans="1:9" x14ac:dyDescent="0.25">
      <c r="A278" s="173"/>
      <c r="B278" s="45" t="s">
        <v>69</v>
      </c>
      <c r="C278" s="173"/>
      <c r="D278" s="173"/>
      <c r="E278" s="11"/>
      <c r="F278" s="11"/>
      <c r="G278" s="11"/>
      <c r="H278" s="117">
        <v>600.98</v>
      </c>
      <c r="I278" s="84"/>
    </row>
    <row r="279" spans="1:9" x14ac:dyDescent="0.25">
      <c r="A279" s="173"/>
      <c r="B279" s="45" t="s">
        <v>70</v>
      </c>
      <c r="C279" s="173"/>
      <c r="D279" s="173"/>
      <c r="E279" s="11"/>
      <c r="F279" s="11"/>
      <c r="G279" s="11"/>
      <c r="H279" s="117">
        <v>741.17</v>
      </c>
      <c r="I279" s="84"/>
    </row>
    <row r="280" spans="1:9" x14ac:dyDescent="0.25">
      <c r="A280" s="173"/>
      <c r="B280" s="45" t="s">
        <v>71</v>
      </c>
      <c r="C280" s="173"/>
      <c r="D280" s="173"/>
      <c r="E280" s="11"/>
      <c r="F280" s="11"/>
      <c r="G280" s="11"/>
      <c r="H280" s="117">
        <v>360.58</v>
      </c>
      <c r="I280" s="84"/>
    </row>
    <row r="281" spans="1:9" x14ac:dyDescent="0.25">
      <c r="A281" s="173"/>
      <c r="B281" s="45" t="s">
        <v>72</v>
      </c>
      <c r="C281" s="173"/>
      <c r="D281" s="173"/>
      <c r="E281" s="11"/>
      <c r="F281" s="11"/>
      <c r="G281" s="11"/>
      <c r="H281" s="117">
        <v>474.17</v>
      </c>
      <c r="I281" s="84"/>
    </row>
    <row r="282" spans="1:9" x14ac:dyDescent="0.25">
      <c r="A282" s="173"/>
      <c r="B282" s="45" t="s">
        <v>73</v>
      </c>
      <c r="C282" s="173"/>
      <c r="D282" s="173"/>
      <c r="E282" s="11"/>
      <c r="F282" s="11"/>
      <c r="G282" s="11"/>
      <c r="H282" s="117">
        <v>399.97</v>
      </c>
      <c r="I282" s="84"/>
    </row>
    <row r="283" spans="1:9" x14ac:dyDescent="0.25">
      <c r="A283" s="173"/>
      <c r="B283" s="45" t="s">
        <v>74</v>
      </c>
      <c r="C283" s="173"/>
      <c r="D283" s="173"/>
      <c r="E283" s="11"/>
      <c r="F283" s="11"/>
      <c r="G283" s="11"/>
      <c r="H283" s="117">
        <v>346.11</v>
      </c>
      <c r="I283" s="84"/>
    </row>
    <row r="284" spans="1:9" ht="30" x14ac:dyDescent="0.25">
      <c r="A284" s="173"/>
      <c r="B284" s="94" t="s">
        <v>62</v>
      </c>
      <c r="C284" s="173"/>
      <c r="D284" s="173"/>
      <c r="E284" s="11"/>
      <c r="F284" s="11"/>
      <c r="G284" s="11"/>
      <c r="H284" s="117"/>
      <c r="I284" s="84"/>
    </row>
    <row r="285" spans="1:9" x14ac:dyDescent="0.25">
      <c r="A285" s="173"/>
      <c r="B285" s="45" t="s">
        <v>64</v>
      </c>
      <c r="C285" s="173"/>
      <c r="D285" s="173"/>
      <c r="E285" s="11"/>
      <c r="F285" s="11"/>
      <c r="G285" s="11"/>
      <c r="H285" s="117">
        <v>2160.46</v>
      </c>
      <c r="I285" s="84"/>
    </row>
    <row r="286" spans="1:9" x14ac:dyDescent="0.25">
      <c r="A286" s="173"/>
      <c r="B286" s="45" t="s">
        <v>59</v>
      </c>
      <c r="C286" s="173"/>
      <c r="D286" s="173"/>
      <c r="E286" s="11"/>
      <c r="F286" s="11"/>
      <c r="G286" s="11"/>
      <c r="H286" s="117">
        <v>1174.6600000000001</v>
      </c>
      <c r="I286" s="84"/>
    </row>
    <row r="287" spans="1:9" x14ac:dyDescent="0.25">
      <c r="A287" s="173"/>
      <c r="B287" s="45" t="s">
        <v>331</v>
      </c>
      <c r="C287" s="173"/>
      <c r="D287" s="173"/>
      <c r="E287" s="11"/>
      <c r="F287" s="11"/>
      <c r="G287" s="11"/>
      <c r="H287" s="117">
        <v>928.30499999999995</v>
      </c>
      <c r="I287" s="84"/>
    </row>
    <row r="288" spans="1:9" x14ac:dyDescent="0.25">
      <c r="A288" s="173"/>
      <c r="B288" s="45" t="s">
        <v>332</v>
      </c>
      <c r="C288" s="173"/>
      <c r="D288" s="173"/>
      <c r="E288" s="11"/>
      <c r="F288" s="11"/>
      <c r="G288" s="11"/>
      <c r="H288" s="117">
        <v>933.34</v>
      </c>
      <c r="I288" s="84"/>
    </row>
    <row r="289" spans="1:9" x14ac:dyDescent="0.25">
      <c r="A289" s="173"/>
      <c r="B289" s="45" t="s">
        <v>65</v>
      </c>
      <c r="C289" s="173"/>
      <c r="D289" s="173"/>
      <c r="E289" s="11"/>
      <c r="F289" s="11"/>
      <c r="G289" s="11"/>
      <c r="H289" s="117">
        <v>595.23</v>
      </c>
      <c r="I289" s="84"/>
    </row>
    <row r="290" spans="1:9" x14ac:dyDescent="0.25">
      <c r="A290" s="173"/>
      <c r="B290" s="45" t="s">
        <v>66</v>
      </c>
      <c r="C290" s="173"/>
      <c r="D290" s="173"/>
      <c r="E290" s="11"/>
      <c r="F290" s="11"/>
      <c r="G290" s="11"/>
      <c r="H290" s="117">
        <v>1365.94</v>
      </c>
      <c r="I290" s="84"/>
    </row>
    <row r="291" spans="1:9" x14ac:dyDescent="0.25">
      <c r="A291" s="173"/>
      <c r="B291" s="45" t="s">
        <v>67</v>
      </c>
      <c r="C291" s="173"/>
      <c r="D291" s="173"/>
      <c r="E291" s="11"/>
      <c r="F291" s="11"/>
      <c r="G291" s="11"/>
      <c r="H291" s="117">
        <v>350.59</v>
      </c>
      <c r="I291" s="84"/>
    </row>
    <row r="292" spans="1:9" x14ac:dyDescent="0.25">
      <c r="A292" s="173"/>
      <c r="B292" s="45" t="s">
        <v>68</v>
      </c>
      <c r="C292" s="173"/>
      <c r="D292" s="173"/>
      <c r="E292" s="11"/>
      <c r="F292" s="11"/>
      <c r="G292" s="11"/>
      <c r="H292" s="117">
        <v>503.12</v>
      </c>
      <c r="I292" s="84"/>
    </row>
    <row r="293" spans="1:9" x14ac:dyDescent="0.25">
      <c r="A293" s="173"/>
      <c r="B293" s="45" t="s">
        <v>69</v>
      </c>
      <c r="C293" s="173"/>
      <c r="D293" s="173"/>
      <c r="E293" s="11"/>
      <c r="F293" s="11"/>
      <c r="G293" s="11"/>
      <c r="H293" s="117">
        <v>300.49</v>
      </c>
      <c r="I293" s="84"/>
    </row>
    <row r="294" spans="1:9" x14ac:dyDescent="0.25">
      <c r="A294" s="173"/>
      <c r="B294" s="45" t="s">
        <v>70</v>
      </c>
      <c r="C294" s="173"/>
      <c r="D294" s="173"/>
      <c r="E294" s="11"/>
      <c r="F294" s="11"/>
      <c r="G294" s="11"/>
      <c r="H294" s="117">
        <v>370.58</v>
      </c>
      <c r="I294" s="84"/>
    </row>
    <row r="295" spans="1:9" x14ac:dyDescent="0.25">
      <c r="A295" s="173"/>
      <c r="B295" s="45" t="s">
        <v>71</v>
      </c>
      <c r="C295" s="173"/>
      <c r="D295" s="173"/>
      <c r="E295" s="11"/>
      <c r="F295" s="11"/>
      <c r="G295" s="11"/>
      <c r="H295" s="117">
        <v>180.29</v>
      </c>
      <c r="I295" s="84"/>
    </row>
    <row r="296" spans="1:9" x14ac:dyDescent="0.25">
      <c r="A296" s="173"/>
      <c r="B296" s="45" t="s">
        <v>72</v>
      </c>
      <c r="C296" s="173"/>
      <c r="D296" s="173"/>
      <c r="E296" s="11"/>
      <c r="F296" s="11"/>
      <c r="G296" s="11"/>
      <c r="H296" s="117">
        <v>237.08</v>
      </c>
      <c r="I296" s="84"/>
    </row>
    <row r="297" spans="1:9" x14ac:dyDescent="0.25">
      <c r="A297" s="173"/>
      <c r="B297" s="45" t="s">
        <v>73</v>
      </c>
      <c r="C297" s="173"/>
      <c r="D297" s="173"/>
      <c r="E297" s="11"/>
      <c r="F297" s="11"/>
      <c r="G297" s="11"/>
      <c r="H297" s="117">
        <v>199.98</v>
      </c>
      <c r="I297" s="84"/>
    </row>
    <row r="298" spans="1:9" x14ac:dyDescent="0.25">
      <c r="A298" s="173"/>
      <c r="B298" s="45" t="s">
        <v>74</v>
      </c>
      <c r="C298" s="173"/>
      <c r="D298" s="173"/>
      <c r="E298" s="11"/>
      <c r="F298" s="11"/>
      <c r="G298" s="11"/>
      <c r="H298" s="117">
        <v>173.05</v>
      </c>
      <c r="I298" s="84"/>
    </row>
    <row r="299" spans="1:9" x14ac:dyDescent="0.25">
      <c r="A299" s="173"/>
      <c r="B299" s="93" t="s">
        <v>75</v>
      </c>
      <c r="C299" s="173"/>
      <c r="D299" s="173"/>
      <c r="E299" s="11"/>
      <c r="F299" s="11"/>
      <c r="G299" s="11"/>
      <c r="H299" s="117"/>
      <c r="I299" s="84"/>
    </row>
    <row r="300" spans="1:9" x14ac:dyDescent="0.25">
      <c r="A300" s="173"/>
      <c r="B300" s="45" t="s">
        <v>49</v>
      </c>
      <c r="C300" s="173"/>
      <c r="D300" s="173"/>
      <c r="E300" s="11"/>
      <c r="F300" s="11"/>
      <c r="G300" s="11"/>
      <c r="H300" s="117">
        <v>780.16</v>
      </c>
      <c r="I300" s="84"/>
    </row>
    <row r="301" spans="1:9" ht="30" x14ac:dyDescent="0.25">
      <c r="A301" s="173"/>
      <c r="B301" s="94" t="s">
        <v>62</v>
      </c>
      <c r="C301" s="173"/>
      <c r="D301" s="173"/>
      <c r="E301" s="11"/>
      <c r="F301" s="11"/>
      <c r="G301" s="11"/>
      <c r="H301" s="117"/>
      <c r="I301" s="84"/>
    </row>
    <row r="302" spans="1:9" x14ac:dyDescent="0.25">
      <c r="A302" s="173"/>
      <c r="B302" s="45" t="s">
        <v>49</v>
      </c>
      <c r="C302" s="173"/>
      <c r="D302" s="173"/>
      <c r="E302" s="11"/>
      <c r="F302" s="11"/>
      <c r="G302" s="11"/>
      <c r="H302" s="117">
        <v>390.08</v>
      </c>
      <c r="I302" s="84"/>
    </row>
    <row r="303" spans="1:9" x14ac:dyDescent="0.25">
      <c r="A303" s="173"/>
      <c r="B303" s="93" t="s">
        <v>76</v>
      </c>
      <c r="C303" s="173"/>
      <c r="D303" s="173"/>
      <c r="E303" s="11"/>
      <c r="F303" s="11"/>
      <c r="G303" s="11"/>
      <c r="H303" s="117"/>
      <c r="I303" s="84"/>
    </row>
    <row r="304" spans="1:9" x14ac:dyDescent="0.25">
      <c r="A304" s="173"/>
      <c r="B304" s="45" t="s">
        <v>49</v>
      </c>
      <c r="C304" s="173"/>
      <c r="D304" s="173"/>
      <c r="E304" s="11"/>
      <c r="F304" s="11"/>
      <c r="G304" s="11"/>
      <c r="H304" s="117">
        <v>1068.6400000000001</v>
      </c>
      <c r="I304" s="84"/>
    </row>
    <row r="305" spans="1:9" ht="30" x14ac:dyDescent="0.25">
      <c r="A305" s="173"/>
      <c r="B305" s="94" t="s">
        <v>62</v>
      </c>
      <c r="C305" s="173"/>
      <c r="D305" s="173"/>
      <c r="E305" s="11"/>
      <c r="F305" s="11"/>
      <c r="G305" s="11"/>
      <c r="H305" s="117"/>
      <c r="I305" s="84"/>
    </row>
    <row r="306" spans="1:9" x14ac:dyDescent="0.25">
      <c r="A306" s="173"/>
      <c r="B306" s="45" t="s">
        <v>49</v>
      </c>
      <c r="C306" s="173"/>
      <c r="D306" s="173"/>
      <c r="E306" s="11"/>
      <c r="F306" s="11"/>
      <c r="G306" s="11"/>
      <c r="H306" s="117">
        <v>534.32000000000005</v>
      </c>
      <c r="I306" s="84"/>
    </row>
    <row r="307" spans="1:9" x14ac:dyDescent="0.25">
      <c r="A307" s="173"/>
      <c r="B307" s="93" t="s">
        <v>77</v>
      </c>
      <c r="C307" s="173"/>
      <c r="D307" s="173"/>
      <c r="E307" s="11"/>
      <c r="F307" s="11"/>
      <c r="G307" s="11"/>
      <c r="H307" s="117"/>
      <c r="I307" s="84"/>
    </row>
    <row r="308" spans="1:9" x14ac:dyDescent="0.25">
      <c r="A308" s="173"/>
      <c r="B308" s="45" t="s">
        <v>49</v>
      </c>
      <c r="C308" s="173"/>
      <c r="D308" s="173"/>
      <c r="E308" s="11"/>
      <c r="F308" s="11"/>
      <c r="G308" s="11"/>
      <c r="H308" s="117">
        <v>1484.58</v>
      </c>
      <c r="I308" s="84"/>
    </row>
    <row r="309" spans="1:9" ht="30" x14ac:dyDescent="0.25">
      <c r="A309" s="173"/>
      <c r="B309" s="94" t="s">
        <v>62</v>
      </c>
      <c r="C309" s="173"/>
      <c r="D309" s="173"/>
      <c r="E309" s="11"/>
      <c r="F309" s="11"/>
      <c r="G309" s="11"/>
      <c r="H309" s="117"/>
      <c r="I309" s="84"/>
    </row>
    <row r="310" spans="1:9" x14ac:dyDescent="0.25">
      <c r="A310" s="173"/>
      <c r="B310" s="45" t="s">
        <v>49</v>
      </c>
      <c r="C310" s="173"/>
      <c r="D310" s="173"/>
      <c r="E310" s="11"/>
      <c r="F310" s="11"/>
      <c r="G310" s="11"/>
      <c r="H310" s="117">
        <v>742.29</v>
      </c>
      <c r="I310" s="84"/>
    </row>
  </sheetData>
  <mergeCells count="30">
    <mergeCell ref="D217:D256"/>
    <mergeCell ref="E217:G217"/>
    <mergeCell ref="C230:C242"/>
    <mergeCell ref="E230:G230"/>
    <mergeCell ref="C243:C249"/>
    <mergeCell ref="E243:G243"/>
    <mergeCell ref="C250:C256"/>
    <mergeCell ref="E250:G250"/>
    <mergeCell ref="A7:H7"/>
    <mergeCell ref="A8:A310"/>
    <mergeCell ref="B13:H13"/>
    <mergeCell ref="C14:C93"/>
    <mergeCell ref="D14:D93"/>
    <mergeCell ref="C94:C173"/>
    <mergeCell ref="D94:D173"/>
    <mergeCell ref="B174:H174"/>
    <mergeCell ref="C175:C200"/>
    <mergeCell ref="D175:D200"/>
    <mergeCell ref="E175:G175"/>
    <mergeCell ref="C201:C216"/>
    <mergeCell ref="D201:D216"/>
    <mergeCell ref="C257:C310"/>
    <mergeCell ref="D257:D310"/>
    <mergeCell ref="C217:C229"/>
    <mergeCell ref="G3:H3"/>
    <mergeCell ref="A4:A5"/>
    <mergeCell ref="B4:C4"/>
    <mergeCell ref="D4:D5"/>
    <mergeCell ref="E4:G4"/>
    <mergeCell ref="H4:H5"/>
  </mergeCells>
  <pageMargins left="0.35433070866141736" right="0.15748031496062992" top="0.35433070866141736" bottom="2.598425196850394" header="0.51181102362204722" footer="0.51181102362204722"/>
  <pageSetup paperSize="9" scale="18" fitToHeight="9" orientation="portrait" horizontalDpi="300" verticalDpi="300" r:id="rId1"/>
  <headerFooter alignWithMargins="0"/>
  <rowBreaks count="1" manualBreakCount="1">
    <brk id="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159"/>
  <sheetViews>
    <sheetView view="pageBreakPreview" zoomScale="90" zoomScaleNormal="100" zoomScaleSheetLayoutView="90" workbookViewId="0">
      <pane ySplit="5" topLeftCell="A6" activePane="bottomLeft" state="frozen"/>
      <selection activeCell="B23" sqref="B23"/>
      <selection pane="bottomLeft" activeCell="A7" sqref="A7:H7"/>
    </sheetView>
  </sheetViews>
  <sheetFormatPr defaultRowHeight="15" x14ac:dyDescent="0.25"/>
  <cols>
    <col min="1" max="1" width="22.85546875" style="2" customWidth="1"/>
    <col min="2" max="2" width="60" style="1" customWidth="1"/>
    <col min="3" max="3" width="21.28515625" style="2" customWidth="1"/>
    <col min="4" max="4" width="11.140625" style="2" customWidth="1"/>
    <col min="5" max="6" width="9.28515625" style="2" bestFit="1" customWidth="1"/>
    <col min="7" max="7" width="12" style="2" bestFit="1" customWidth="1"/>
    <col min="8" max="8" width="18.28515625" style="130" customWidth="1"/>
    <col min="9" max="10" width="11" style="2" bestFit="1" customWidth="1"/>
    <col min="11" max="16384" width="9.140625" style="2"/>
  </cols>
  <sheetData>
    <row r="1" spans="1:8" ht="18.75" x14ac:dyDescent="0.3">
      <c r="A1" s="82" t="s">
        <v>0</v>
      </c>
    </row>
    <row r="2" spans="1:8" ht="20.25" customHeight="1" x14ac:dyDescent="0.3">
      <c r="C2" s="3"/>
      <c r="D2" s="3"/>
      <c r="E2" s="3"/>
      <c r="F2" s="3"/>
      <c r="G2" s="3"/>
    </row>
    <row r="3" spans="1:8" ht="18.75" x14ac:dyDescent="0.25">
      <c r="B3" s="4"/>
      <c r="C3" s="5"/>
      <c r="D3" s="5"/>
      <c r="E3" s="5"/>
      <c r="F3" s="5"/>
      <c r="G3" s="170" t="s">
        <v>1</v>
      </c>
      <c r="H3" s="171"/>
    </row>
    <row r="4" spans="1:8" x14ac:dyDescent="0.25">
      <c r="A4" s="178" t="s">
        <v>2</v>
      </c>
      <c r="B4" s="179" t="s">
        <v>3</v>
      </c>
      <c r="C4" s="179"/>
      <c r="D4" s="179" t="s">
        <v>4</v>
      </c>
      <c r="E4" s="179" t="s">
        <v>5</v>
      </c>
      <c r="F4" s="179"/>
      <c r="G4" s="179"/>
      <c r="H4" s="180" t="s">
        <v>88</v>
      </c>
    </row>
    <row r="5" spans="1:8" ht="47.25" customHeight="1" x14ac:dyDescent="0.25">
      <c r="A5" s="178"/>
      <c r="B5" s="119" t="s">
        <v>6</v>
      </c>
      <c r="C5" s="119" t="s">
        <v>7</v>
      </c>
      <c r="D5" s="179"/>
      <c r="E5" s="119" t="s">
        <v>8</v>
      </c>
      <c r="F5" s="119" t="s">
        <v>9</v>
      </c>
      <c r="G5" s="119" t="s">
        <v>10</v>
      </c>
      <c r="H5" s="180"/>
    </row>
    <row r="6" spans="1:8" s="6" customFormat="1" ht="15.75" x14ac:dyDescent="0.25">
      <c r="A6" s="119">
        <v>1</v>
      </c>
      <c r="B6" s="119">
        <v>2</v>
      </c>
      <c r="C6" s="119">
        <v>3</v>
      </c>
      <c r="D6" s="119">
        <f>C6+1</f>
        <v>4</v>
      </c>
      <c r="E6" s="119">
        <f t="shared" ref="E6:H6" si="0">D6+1</f>
        <v>5</v>
      </c>
      <c r="F6" s="119">
        <f t="shared" si="0"/>
        <v>6</v>
      </c>
      <c r="G6" s="119">
        <f t="shared" si="0"/>
        <v>7</v>
      </c>
      <c r="H6" s="133">
        <f t="shared" si="0"/>
        <v>8</v>
      </c>
    </row>
    <row r="7" spans="1:8" x14ac:dyDescent="0.25">
      <c r="A7" s="175" t="s">
        <v>338</v>
      </c>
      <c r="B7" s="175"/>
      <c r="C7" s="175"/>
      <c r="D7" s="175"/>
      <c r="E7" s="175"/>
      <c r="F7" s="175"/>
      <c r="G7" s="175"/>
      <c r="H7" s="175"/>
    </row>
    <row r="8" spans="1:8" ht="60" x14ac:dyDescent="0.25">
      <c r="A8" s="173" t="s">
        <v>328</v>
      </c>
      <c r="B8" s="7" t="s">
        <v>78</v>
      </c>
      <c r="C8" s="8"/>
      <c r="D8" s="120"/>
      <c r="E8" s="8"/>
      <c r="F8" s="8"/>
      <c r="G8" s="8"/>
      <c r="H8" s="118"/>
    </row>
    <row r="9" spans="1:8" x14ac:dyDescent="0.25">
      <c r="A9" s="173"/>
      <c r="B9" s="93" t="s">
        <v>12</v>
      </c>
      <c r="C9" s="120" t="s">
        <v>277</v>
      </c>
      <c r="D9" s="62" t="s">
        <v>234</v>
      </c>
      <c r="E9" s="8"/>
      <c r="F9" s="8"/>
      <c r="G9" s="17">
        <f>550/1.18</f>
        <v>466.10169491525426</v>
      </c>
      <c r="H9" s="118"/>
    </row>
    <row r="10" spans="1:8" x14ac:dyDescent="0.25">
      <c r="A10" s="173"/>
      <c r="B10" s="93" t="s">
        <v>14</v>
      </c>
      <c r="C10" s="10"/>
      <c r="D10" s="10"/>
      <c r="E10" s="10"/>
      <c r="F10" s="10"/>
      <c r="G10" s="10"/>
      <c r="H10" s="31"/>
    </row>
    <row r="11" spans="1:8" x14ac:dyDescent="0.25">
      <c r="A11" s="173"/>
      <c r="B11" s="93" t="s">
        <v>15</v>
      </c>
      <c r="C11" s="10"/>
      <c r="D11" s="10"/>
      <c r="E11" s="10"/>
      <c r="F11" s="10"/>
      <c r="G11" s="10"/>
      <c r="H11" s="31"/>
    </row>
    <row r="12" spans="1:8" x14ac:dyDescent="0.25">
      <c r="A12" s="173"/>
      <c r="B12" s="174" t="s">
        <v>16</v>
      </c>
      <c r="C12" s="174"/>
      <c r="D12" s="174"/>
      <c r="E12" s="174"/>
      <c r="F12" s="174"/>
      <c r="G12" s="174"/>
      <c r="H12" s="174"/>
    </row>
    <row r="13" spans="1:8" ht="30" x14ac:dyDescent="0.25">
      <c r="A13" s="173"/>
      <c r="B13" s="34" t="s">
        <v>17</v>
      </c>
      <c r="C13" s="173">
        <v>0.4</v>
      </c>
      <c r="D13" s="172" t="s">
        <v>21</v>
      </c>
      <c r="E13" s="11"/>
      <c r="F13" s="11"/>
      <c r="G13" s="12"/>
      <c r="H13" s="132"/>
    </row>
    <row r="14" spans="1:8" x14ac:dyDescent="0.25">
      <c r="A14" s="173"/>
      <c r="B14" s="16" t="s">
        <v>313</v>
      </c>
      <c r="C14" s="173"/>
      <c r="D14" s="172"/>
      <c r="E14" s="11"/>
      <c r="F14" s="11"/>
      <c r="G14" s="12"/>
      <c r="H14" s="117">
        <v>251.93</v>
      </c>
    </row>
    <row r="15" spans="1:8" x14ac:dyDescent="0.25">
      <c r="A15" s="173"/>
      <c r="B15" s="45" t="s">
        <v>314</v>
      </c>
      <c r="C15" s="173"/>
      <c r="D15" s="172"/>
      <c r="E15" s="11"/>
      <c r="F15" s="11"/>
      <c r="G15" s="12"/>
      <c r="H15" s="117">
        <v>251.93</v>
      </c>
    </row>
    <row r="16" spans="1:8" x14ac:dyDescent="0.25">
      <c r="A16" s="173"/>
      <c r="B16" s="71" t="s">
        <v>83</v>
      </c>
      <c r="C16" s="173"/>
      <c r="D16" s="172"/>
      <c r="E16" s="11"/>
      <c r="F16" s="11"/>
      <c r="G16" s="12"/>
      <c r="H16" s="117">
        <v>251.93</v>
      </c>
    </row>
    <row r="17" spans="1:8" ht="30" x14ac:dyDescent="0.25">
      <c r="A17" s="173"/>
      <c r="B17" s="34" t="s">
        <v>26</v>
      </c>
      <c r="C17" s="173"/>
      <c r="D17" s="172"/>
      <c r="E17" s="11"/>
      <c r="F17" s="11"/>
      <c r="G17" s="12"/>
      <c r="H17" s="132"/>
    </row>
    <row r="18" spans="1:8" x14ac:dyDescent="0.25">
      <c r="A18" s="173"/>
      <c r="B18" s="16" t="s">
        <v>313</v>
      </c>
      <c r="C18" s="173"/>
      <c r="D18" s="172"/>
      <c r="E18" s="11"/>
      <c r="F18" s="11"/>
      <c r="G18" s="12"/>
      <c r="H18" s="117" t="s">
        <v>79</v>
      </c>
    </row>
    <row r="19" spans="1:8" x14ac:dyDescent="0.25">
      <c r="A19" s="173"/>
      <c r="B19" s="45" t="s">
        <v>314</v>
      </c>
      <c r="C19" s="173"/>
      <c r="D19" s="172"/>
      <c r="E19" s="11"/>
      <c r="F19" s="11"/>
      <c r="G19" s="12"/>
      <c r="H19" s="117" t="s">
        <v>79</v>
      </c>
    </row>
    <row r="20" spans="1:8" x14ac:dyDescent="0.25">
      <c r="A20" s="173"/>
      <c r="B20" s="71" t="s">
        <v>83</v>
      </c>
      <c r="C20" s="173"/>
      <c r="D20" s="172"/>
      <c r="E20" s="11"/>
      <c r="F20" s="11"/>
      <c r="G20" s="12"/>
      <c r="H20" s="117" t="s">
        <v>79</v>
      </c>
    </row>
    <row r="21" spans="1:8" ht="30" x14ac:dyDescent="0.25">
      <c r="A21" s="173"/>
      <c r="B21" s="44" t="s">
        <v>31</v>
      </c>
      <c r="C21" s="173"/>
      <c r="D21" s="172"/>
      <c r="E21" s="11"/>
      <c r="F21" s="11"/>
      <c r="G21" s="12"/>
      <c r="H21" s="117" t="s">
        <v>79</v>
      </c>
    </row>
    <row r="22" spans="1:8" x14ac:dyDescent="0.25">
      <c r="A22" s="173"/>
      <c r="B22" s="44" t="s">
        <v>32</v>
      </c>
      <c r="C22" s="173"/>
      <c r="D22" s="172"/>
      <c r="E22" s="11"/>
      <c r="F22" s="11"/>
      <c r="G22" s="12"/>
      <c r="H22" s="132"/>
    </row>
    <row r="23" spans="1:8" x14ac:dyDescent="0.25">
      <c r="A23" s="173"/>
      <c r="B23" s="16" t="s">
        <v>313</v>
      </c>
      <c r="C23" s="173"/>
      <c r="D23" s="172"/>
      <c r="E23" s="11"/>
      <c r="F23" s="11"/>
      <c r="G23" s="12"/>
      <c r="H23" s="117">
        <v>14980.77</v>
      </c>
    </row>
    <row r="24" spans="1:8" x14ac:dyDescent="0.25">
      <c r="A24" s="173"/>
      <c r="B24" s="45" t="s">
        <v>314</v>
      </c>
      <c r="C24" s="173"/>
      <c r="D24" s="172"/>
      <c r="E24" s="11"/>
      <c r="F24" s="11"/>
      <c r="G24" s="12"/>
      <c r="H24" s="66">
        <v>7490.38</v>
      </c>
    </row>
    <row r="25" spans="1:8" x14ac:dyDescent="0.25">
      <c r="A25" s="173"/>
      <c r="B25" s="71" t="s">
        <v>83</v>
      </c>
      <c r="C25" s="173"/>
      <c r="D25" s="172"/>
      <c r="E25" s="11"/>
      <c r="F25" s="11"/>
      <c r="G25" s="12"/>
      <c r="H25" s="66">
        <v>14980.77</v>
      </c>
    </row>
    <row r="26" spans="1:8" x14ac:dyDescent="0.25">
      <c r="A26" s="173"/>
      <c r="B26" s="44" t="s">
        <v>34</v>
      </c>
      <c r="C26" s="173"/>
      <c r="D26" s="172"/>
      <c r="E26" s="11"/>
      <c r="F26" s="11"/>
      <c r="G26" s="12"/>
      <c r="H26" s="117"/>
    </row>
    <row r="27" spans="1:8" x14ac:dyDescent="0.25">
      <c r="A27" s="173"/>
      <c r="B27" s="16" t="s">
        <v>313</v>
      </c>
      <c r="C27" s="173"/>
      <c r="D27" s="172"/>
      <c r="E27" s="11"/>
      <c r="F27" s="11"/>
      <c r="G27" s="12"/>
      <c r="H27" s="117">
        <v>22077.85</v>
      </c>
    </row>
    <row r="28" spans="1:8" x14ac:dyDescent="0.25">
      <c r="A28" s="173"/>
      <c r="B28" s="45" t="s">
        <v>314</v>
      </c>
      <c r="C28" s="173"/>
      <c r="D28" s="172"/>
      <c r="E28" s="11"/>
      <c r="F28" s="11"/>
      <c r="G28" s="12"/>
      <c r="H28" s="66">
        <v>11038.93</v>
      </c>
    </row>
    <row r="29" spans="1:8" x14ac:dyDescent="0.25">
      <c r="A29" s="173"/>
      <c r="B29" s="71" t="s">
        <v>83</v>
      </c>
      <c r="C29" s="173"/>
      <c r="D29" s="172"/>
      <c r="E29" s="11"/>
      <c r="F29" s="11"/>
      <c r="G29" s="12"/>
      <c r="H29" s="66">
        <v>22077.85</v>
      </c>
    </row>
    <row r="30" spans="1:8" x14ac:dyDescent="0.25">
      <c r="A30" s="173"/>
      <c r="B30" s="44" t="s">
        <v>81</v>
      </c>
      <c r="C30" s="173"/>
      <c r="D30" s="172"/>
      <c r="E30" s="11"/>
      <c r="F30" s="11"/>
      <c r="G30" s="12"/>
      <c r="H30" s="117"/>
    </row>
    <row r="31" spans="1:8" x14ac:dyDescent="0.25">
      <c r="A31" s="173"/>
      <c r="B31" s="16" t="s">
        <v>313</v>
      </c>
      <c r="C31" s="173"/>
      <c r="D31" s="172"/>
      <c r="E31" s="11"/>
      <c r="F31" s="11"/>
      <c r="G31" s="12"/>
      <c r="H31" s="117" t="s">
        <v>27</v>
      </c>
    </row>
    <row r="32" spans="1:8" x14ac:dyDescent="0.25">
      <c r="A32" s="173"/>
      <c r="B32" s="45" t="s">
        <v>314</v>
      </c>
      <c r="C32" s="173"/>
      <c r="D32" s="172"/>
      <c r="E32" s="11"/>
      <c r="F32" s="11"/>
      <c r="G32" s="12"/>
      <c r="H32" s="117" t="s">
        <v>27</v>
      </c>
    </row>
    <row r="33" spans="1:8" x14ac:dyDescent="0.25">
      <c r="A33" s="173"/>
      <c r="B33" s="71" t="s">
        <v>83</v>
      </c>
      <c r="C33" s="173"/>
      <c r="D33" s="172"/>
      <c r="E33" s="11"/>
      <c r="F33" s="11"/>
      <c r="G33" s="12"/>
      <c r="H33" s="117" t="s">
        <v>27</v>
      </c>
    </row>
    <row r="34" spans="1:8" ht="45" x14ac:dyDescent="0.25">
      <c r="A34" s="173"/>
      <c r="B34" s="44" t="s">
        <v>37</v>
      </c>
      <c r="C34" s="173"/>
      <c r="D34" s="172"/>
      <c r="E34" s="11"/>
      <c r="F34" s="11"/>
      <c r="G34" s="12"/>
      <c r="H34" s="117"/>
    </row>
    <row r="35" spans="1:8" x14ac:dyDescent="0.25">
      <c r="A35" s="173"/>
      <c r="B35" s="16" t="s">
        <v>313</v>
      </c>
      <c r="C35" s="173"/>
      <c r="D35" s="172"/>
      <c r="E35" s="11"/>
      <c r="F35" s="11"/>
      <c r="G35" s="12"/>
      <c r="H35" s="117">
        <v>14451.13</v>
      </c>
    </row>
    <row r="36" spans="1:8" x14ac:dyDescent="0.25">
      <c r="A36" s="173"/>
      <c r="B36" s="45" t="s">
        <v>314</v>
      </c>
      <c r="C36" s="173"/>
      <c r="D36" s="172"/>
      <c r="E36" s="11"/>
      <c r="F36" s="11"/>
      <c r="G36" s="12"/>
      <c r="H36" s="117">
        <v>7225.56</v>
      </c>
    </row>
    <row r="37" spans="1:8" x14ac:dyDescent="0.25">
      <c r="A37" s="173"/>
      <c r="B37" s="71" t="s">
        <v>83</v>
      </c>
      <c r="C37" s="173"/>
      <c r="D37" s="172"/>
      <c r="E37" s="11"/>
      <c r="F37" s="11"/>
      <c r="G37" s="12"/>
      <c r="H37" s="117">
        <v>14451.13</v>
      </c>
    </row>
    <row r="38" spans="1:8" ht="30" x14ac:dyDescent="0.25">
      <c r="A38" s="173"/>
      <c r="B38" s="44" t="s">
        <v>82</v>
      </c>
      <c r="C38" s="173"/>
      <c r="D38" s="172"/>
      <c r="E38" s="11"/>
      <c r="F38" s="11"/>
      <c r="G38" s="12"/>
      <c r="H38" s="117"/>
    </row>
    <row r="39" spans="1:8" x14ac:dyDescent="0.25">
      <c r="A39" s="173"/>
      <c r="B39" s="16" t="s">
        <v>313</v>
      </c>
      <c r="C39" s="173"/>
      <c r="D39" s="172"/>
      <c r="E39" s="11"/>
      <c r="F39" s="11"/>
      <c r="G39" s="12"/>
      <c r="H39" s="117" t="s">
        <v>27</v>
      </c>
    </row>
    <row r="40" spans="1:8" x14ac:dyDescent="0.25">
      <c r="A40" s="173"/>
      <c r="B40" s="45" t="s">
        <v>314</v>
      </c>
      <c r="C40" s="173"/>
      <c r="D40" s="172"/>
      <c r="E40" s="11"/>
      <c r="F40" s="11"/>
      <c r="G40" s="12"/>
      <c r="H40" s="117" t="s">
        <v>27</v>
      </c>
    </row>
    <row r="41" spans="1:8" x14ac:dyDescent="0.25">
      <c r="A41" s="173"/>
      <c r="B41" s="71" t="s">
        <v>83</v>
      </c>
      <c r="C41" s="173"/>
      <c r="D41" s="172"/>
      <c r="E41" s="11"/>
      <c r="F41" s="11"/>
      <c r="G41" s="12"/>
      <c r="H41" s="117" t="s">
        <v>27</v>
      </c>
    </row>
    <row r="42" spans="1:8" x14ac:dyDescent="0.25">
      <c r="A42" s="173"/>
      <c r="B42" s="34" t="s">
        <v>28</v>
      </c>
      <c r="C42" s="173"/>
      <c r="D42" s="172"/>
      <c r="E42" s="11"/>
      <c r="F42" s="11"/>
      <c r="G42" s="12"/>
      <c r="H42" s="66" t="s">
        <v>79</v>
      </c>
    </row>
    <row r="43" spans="1:8" x14ac:dyDescent="0.25">
      <c r="A43" s="173"/>
      <c r="B43" s="16" t="s">
        <v>313</v>
      </c>
      <c r="C43" s="173"/>
      <c r="D43" s="172"/>
      <c r="E43" s="11"/>
      <c r="F43" s="11"/>
      <c r="G43" s="12"/>
      <c r="H43" s="117">
        <v>176.48</v>
      </c>
    </row>
    <row r="44" spans="1:8" x14ac:dyDescent="0.25">
      <c r="A44" s="173"/>
      <c r="B44" s="45" t="s">
        <v>314</v>
      </c>
      <c r="C44" s="173"/>
      <c r="D44" s="172"/>
      <c r="E44" s="11"/>
      <c r="F44" s="11"/>
      <c r="G44" s="12"/>
      <c r="H44" s="117">
        <v>176.48</v>
      </c>
    </row>
    <row r="45" spans="1:8" x14ac:dyDescent="0.25">
      <c r="A45" s="173"/>
      <c r="B45" s="71" t="s">
        <v>83</v>
      </c>
      <c r="C45" s="173"/>
      <c r="D45" s="172"/>
      <c r="E45" s="11"/>
      <c r="F45" s="11"/>
      <c r="G45" s="12"/>
      <c r="H45" s="117">
        <v>176.48</v>
      </c>
    </row>
    <row r="46" spans="1:8" ht="45" x14ac:dyDescent="0.25">
      <c r="A46" s="173"/>
      <c r="B46" s="8" t="s">
        <v>80</v>
      </c>
      <c r="C46" s="173"/>
      <c r="D46" s="172"/>
      <c r="E46" s="11"/>
      <c r="F46" s="11"/>
      <c r="G46" s="12"/>
      <c r="H46" s="132"/>
    </row>
    <row r="47" spans="1:8" x14ac:dyDescent="0.25">
      <c r="A47" s="173"/>
      <c r="B47" s="16" t="s">
        <v>313</v>
      </c>
      <c r="C47" s="173"/>
      <c r="D47" s="172"/>
      <c r="E47" s="11"/>
      <c r="F47" s="11"/>
      <c r="G47" s="12"/>
      <c r="H47" s="117">
        <v>18.3</v>
      </c>
    </row>
    <row r="48" spans="1:8" x14ac:dyDescent="0.25">
      <c r="A48" s="173"/>
      <c r="B48" s="45" t="s">
        <v>314</v>
      </c>
      <c r="C48" s="173"/>
      <c r="D48" s="172"/>
      <c r="E48" s="11"/>
      <c r="F48" s="11"/>
      <c r="G48" s="12"/>
      <c r="H48" s="117">
        <v>18.3</v>
      </c>
    </row>
    <row r="49" spans="1:8" x14ac:dyDescent="0.25">
      <c r="A49" s="173"/>
      <c r="B49" s="71" t="s">
        <v>83</v>
      </c>
      <c r="C49" s="173"/>
      <c r="D49" s="172"/>
      <c r="E49" s="11"/>
      <c r="F49" s="11"/>
      <c r="G49" s="12"/>
      <c r="H49" s="117">
        <v>18.3</v>
      </c>
    </row>
    <row r="50" spans="1:8" ht="30" x14ac:dyDescent="0.25">
      <c r="A50" s="173"/>
      <c r="B50" s="34" t="s">
        <v>30</v>
      </c>
      <c r="C50" s="173"/>
      <c r="D50" s="172"/>
      <c r="E50" s="11"/>
      <c r="F50" s="11"/>
      <c r="G50" s="12"/>
      <c r="H50" s="132"/>
    </row>
    <row r="51" spans="1:8" x14ac:dyDescent="0.25">
      <c r="A51" s="173"/>
      <c r="B51" s="16" t="s">
        <v>313</v>
      </c>
      <c r="C51" s="173"/>
      <c r="D51" s="172"/>
      <c r="E51" s="11"/>
      <c r="F51" s="11"/>
      <c r="G51" s="12"/>
      <c r="H51" s="117">
        <v>108.8</v>
      </c>
    </row>
    <row r="52" spans="1:8" x14ac:dyDescent="0.25">
      <c r="A52" s="173"/>
      <c r="B52" s="45" t="s">
        <v>314</v>
      </c>
      <c r="C52" s="173"/>
      <c r="D52" s="172"/>
      <c r="E52" s="11"/>
      <c r="F52" s="11"/>
      <c r="G52" s="12"/>
      <c r="H52" s="117">
        <v>108.8</v>
      </c>
    </row>
    <row r="53" spans="1:8" x14ac:dyDescent="0.25">
      <c r="A53" s="173"/>
      <c r="B53" s="71" t="s">
        <v>83</v>
      </c>
      <c r="C53" s="173"/>
      <c r="D53" s="172"/>
      <c r="E53" s="11"/>
      <c r="F53" s="11"/>
      <c r="G53" s="12"/>
      <c r="H53" s="117">
        <v>108.8</v>
      </c>
    </row>
    <row r="54" spans="1:8" ht="30" x14ac:dyDescent="0.25">
      <c r="A54" s="173"/>
      <c r="B54" s="34" t="s">
        <v>17</v>
      </c>
      <c r="C54" s="176" t="s">
        <v>38</v>
      </c>
      <c r="D54" s="172" t="s">
        <v>21</v>
      </c>
      <c r="E54" s="11"/>
      <c r="F54" s="11"/>
      <c r="G54" s="12"/>
      <c r="H54" s="132"/>
    </row>
    <row r="55" spans="1:8" x14ac:dyDescent="0.25">
      <c r="A55" s="173"/>
      <c r="B55" s="16" t="s">
        <v>313</v>
      </c>
      <c r="C55" s="176"/>
      <c r="D55" s="172"/>
      <c r="E55" s="11"/>
      <c r="F55" s="11"/>
      <c r="G55" s="12"/>
      <c r="H55" s="117">
        <v>251.93</v>
      </c>
    </row>
    <row r="56" spans="1:8" x14ac:dyDescent="0.25">
      <c r="A56" s="173"/>
      <c r="B56" s="45" t="s">
        <v>314</v>
      </c>
      <c r="C56" s="176"/>
      <c r="D56" s="172"/>
      <c r="E56" s="11"/>
      <c r="F56" s="11"/>
      <c r="G56" s="12"/>
      <c r="H56" s="117">
        <v>251.93</v>
      </c>
    </row>
    <row r="57" spans="1:8" x14ac:dyDescent="0.25">
      <c r="A57" s="173"/>
      <c r="B57" s="71" t="s">
        <v>83</v>
      </c>
      <c r="C57" s="176"/>
      <c r="D57" s="172"/>
      <c r="E57" s="11"/>
      <c r="F57" s="11"/>
      <c r="G57" s="12"/>
      <c r="H57" s="117">
        <v>251.93</v>
      </c>
    </row>
    <row r="58" spans="1:8" ht="30" x14ac:dyDescent="0.25">
      <c r="A58" s="173"/>
      <c r="B58" s="34" t="s">
        <v>26</v>
      </c>
      <c r="C58" s="176"/>
      <c r="D58" s="172"/>
      <c r="E58" s="11"/>
      <c r="F58" s="11"/>
      <c r="G58" s="12"/>
      <c r="H58" s="132"/>
    </row>
    <row r="59" spans="1:8" x14ac:dyDescent="0.25">
      <c r="A59" s="173"/>
      <c r="B59" s="16" t="s">
        <v>313</v>
      </c>
      <c r="C59" s="176"/>
      <c r="D59" s="172"/>
      <c r="E59" s="11"/>
      <c r="F59" s="11"/>
      <c r="G59" s="12"/>
      <c r="H59" s="117" t="s">
        <v>79</v>
      </c>
    </row>
    <row r="60" spans="1:8" x14ac:dyDescent="0.25">
      <c r="A60" s="173"/>
      <c r="B60" s="45" t="s">
        <v>314</v>
      </c>
      <c r="C60" s="176"/>
      <c r="D60" s="172"/>
      <c r="E60" s="11"/>
      <c r="F60" s="11"/>
      <c r="G60" s="12"/>
      <c r="H60" s="117" t="s">
        <v>79</v>
      </c>
    </row>
    <row r="61" spans="1:8" x14ac:dyDescent="0.25">
      <c r="A61" s="173"/>
      <c r="B61" s="71" t="s">
        <v>83</v>
      </c>
      <c r="C61" s="176"/>
      <c r="D61" s="172"/>
      <c r="E61" s="11"/>
      <c r="F61" s="11"/>
      <c r="G61" s="12"/>
      <c r="H61" s="117" t="s">
        <v>79</v>
      </c>
    </row>
    <row r="62" spans="1:8" ht="30" x14ac:dyDescent="0.25">
      <c r="A62" s="173"/>
      <c r="B62" s="44" t="s">
        <v>31</v>
      </c>
      <c r="C62" s="176"/>
      <c r="D62" s="172"/>
      <c r="E62" s="11"/>
      <c r="F62" s="11"/>
      <c r="G62" s="12"/>
      <c r="H62" s="117" t="s">
        <v>79</v>
      </c>
    </row>
    <row r="63" spans="1:8" x14ac:dyDescent="0.25">
      <c r="A63" s="173"/>
      <c r="B63" s="44" t="s">
        <v>32</v>
      </c>
      <c r="C63" s="176"/>
      <c r="D63" s="172"/>
      <c r="E63" s="11"/>
      <c r="F63" s="11"/>
      <c r="G63" s="12"/>
      <c r="H63" s="132"/>
    </row>
    <row r="64" spans="1:8" x14ac:dyDescent="0.25">
      <c r="A64" s="173"/>
      <c r="B64" s="16" t="s">
        <v>313</v>
      </c>
      <c r="C64" s="176"/>
      <c r="D64" s="172"/>
      <c r="E64" s="11"/>
      <c r="F64" s="11"/>
      <c r="G64" s="12"/>
      <c r="H64" s="117">
        <v>21881.89</v>
      </c>
    </row>
    <row r="65" spans="1:8" x14ac:dyDescent="0.25">
      <c r="A65" s="173"/>
      <c r="B65" s="45" t="s">
        <v>314</v>
      </c>
      <c r="C65" s="176"/>
      <c r="D65" s="172"/>
      <c r="E65" s="11"/>
      <c r="F65" s="11"/>
      <c r="G65" s="12"/>
      <c r="H65" s="66">
        <v>10940.95</v>
      </c>
    </row>
    <row r="66" spans="1:8" x14ac:dyDescent="0.25">
      <c r="A66" s="173"/>
      <c r="B66" s="71" t="s">
        <v>83</v>
      </c>
      <c r="C66" s="176"/>
      <c r="D66" s="172"/>
      <c r="E66" s="11"/>
      <c r="F66" s="11"/>
      <c r="G66" s="12"/>
      <c r="H66" s="66">
        <v>14236.25</v>
      </c>
    </row>
    <row r="67" spans="1:8" x14ac:dyDescent="0.25">
      <c r="A67" s="173"/>
      <c r="B67" s="44" t="s">
        <v>34</v>
      </c>
      <c r="C67" s="176"/>
      <c r="D67" s="172"/>
      <c r="E67" s="11"/>
      <c r="F67" s="11"/>
      <c r="G67" s="12"/>
      <c r="H67" s="117"/>
    </row>
    <row r="68" spans="1:8" x14ac:dyDescent="0.25">
      <c r="A68" s="173"/>
      <c r="B68" s="16" t="s">
        <v>313</v>
      </c>
      <c r="C68" s="176"/>
      <c r="D68" s="172"/>
      <c r="E68" s="11"/>
      <c r="F68" s="11"/>
      <c r="G68" s="12"/>
      <c r="H68" s="117">
        <v>15631.67</v>
      </c>
    </row>
    <row r="69" spans="1:8" x14ac:dyDescent="0.25">
      <c r="A69" s="173"/>
      <c r="B69" s="45" t="s">
        <v>314</v>
      </c>
      <c r="C69" s="176"/>
      <c r="D69" s="172"/>
      <c r="E69" s="11"/>
      <c r="F69" s="11"/>
      <c r="G69" s="12"/>
      <c r="H69" s="66">
        <v>7815.83</v>
      </c>
    </row>
    <row r="70" spans="1:8" x14ac:dyDescent="0.25">
      <c r="A70" s="173"/>
      <c r="B70" s="71" t="s">
        <v>83</v>
      </c>
      <c r="C70" s="176"/>
      <c r="D70" s="172"/>
      <c r="E70" s="11"/>
      <c r="F70" s="11"/>
      <c r="G70" s="12"/>
      <c r="H70" s="66">
        <v>15631.67</v>
      </c>
    </row>
    <row r="71" spans="1:8" x14ac:dyDescent="0.25">
      <c r="A71" s="173"/>
      <c r="B71" s="44" t="s">
        <v>81</v>
      </c>
      <c r="C71" s="176"/>
      <c r="D71" s="172"/>
      <c r="E71" s="11"/>
      <c r="F71" s="11"/>
      <c r="G71" s="12"/>
      <c r="H71" s="117"/>
    </row>
    <row r="72" spans="1:8" x14ac:dyDescent="0.25">
      <c r="A72" s="173"/>
      <c r="B72" s="16" t="s">
        <v>313</v>
      </c>
      <c r="C72" s="176"/>
      <c r="D72" s="172"/>
      <c r="E72" s="11"/>
      <c r="F72" s="11"/>
      <c r="G72" s="12"/>
      <c r="H72" s="117" t="s">
        <v>27</v>
      </c>
    </row>
    <row r="73" spans="1:8" x14ac:dyDescent="0.25">
      <c r="A73" s="173"/>
      <c r="B73" s="45" t="s">
        <v>314</v>
      </c>
      <c r="C73" s="176"/>
      <c r="D73" s="172"/>
      <c r="E73" s="11"/>
      <c r="F73" s="11"/>
      <c r="G73" s="12"/>
      <c r="H73" s="117" t="s">
        <v>27</v>
      </c>
    </row>
    <row r="74" spans="1:8" x14ac:dyDescent="0.25">
      <c r="A74" s="173"/>
      <c r="B74" s="71" t="s">
        <v>83</v>
      </c>
      <c r="C74" s="176"/>
      <c r="D74" s="172"/>
      <c r="E74" s="11"/>
      <c r="F74" s="11"/>
      <c r="G74" s="12"/>
      <c r="H74" s="117" t="s">
        <v>27</v>
      </c>
    </row>
    <row r="75" spans="1:8" ht="45" x14ac:dyDescent="0.25">
      <c r="A75" s="173"/>
      <c r="B75" s="44" t="s">
        <v>37</v>
      </c>
      <c r="C75" s="176"/>
      <c r="D75" s="172"/>
      <c r="E75" s="11"/>
      <c r="F75" s="11"/>
      <c r="G75" s="12"/>
      <c r="H75" s="117"/>
    </row>
    <row r="76" spans="1:8" x14ac:dyDescent="0.25">
      <c r="A76" s="173"/>
      <c r="B76" s="16" t="s">
        <v>313</v>
      </c>
      <c r="C76" s="176"/>
      <c r="D76" s="172"/>
      <c r="E76" s="11"/>
      <c r="F76" s="11"/>
      <c r="G76" s="12"/>
      <c r="H76" s="117">
        <v>14451.13</v>
      </c>
    </row>
    <row r="77" spans="1:8" x14ac:dyDescent="0.25">
      <c r="A77" s="173"/>
      <c r="B77" s="45" t="s">
        <v>314</v>
      </c>
      <c r="C77" s="176"/>
      <c r="D77" s="172"/>
      <c r="E77" s="11"/>
      <c r="F77" s="11"/>
      <c r="G77" s="12"/>
      <c r="H77" s="117">
        <v>7225.56</v>
      </c>
    </row>
    <row r="78" spans="1:8" x14ac:dyDescent="0.25">
      <c r="A78" s="173"/>
      <c r="B78" s="71" t="s">
        <v>83</v>
      </c>
      <c r="C78" s="176"/>
      <c r="D78" s="172"/>
      <c r="E78" s="11"/>
      <c r="F78" s="11"/>
      <c r="G78" s="12"/>
      <c r="H78" s="117">
        <v>14451.13</v>
      </c>
    </row>
    <row r="79" spans="1:8" ht="30" x14ac:dyDescent="0.25">
      <c r="A79" s="173"/>
      <c r="B79" s="44" t="s">
        <v>82</v>
      </c>
      <c r="C79" s="176"/>
      <c r="D79" s="172"/>
      <c r="E79" s="11"/>
      <c r="F79" s="11"/>
      <c r="G79" s="12"/>
      <c r="H79" s="117"/>
    </row>
    <row r="80" spans="1:8" x14ac:dyDescent="0.25">
      <c r="A80" s="173"/>
      <c r="B80" s="16" t="s">
        <v>313</v>
      </c>
      <c r="C80" s="176"/>
      <c r="D80" s="172"/>
      <c r="E80" s="11"/>
      <c r="F80" s="11"/>
      <c r="G80" s="12"/>
      <c r="H80" s="117" t="s">
        <v>27</v>
      </c>
    </row>
    <row r="81" spans="1:8" x14ac:dyDescent="0.25">
      <c r="A81" s="173"/>
      <c r="B81" s="45" t="s">
        <v>314</v>
      </c>
      <c r="C81" s="176"/>
      <c r="D81" s="172"/>
      <c r="E81" s="11"/>
      <c r="F81" s="11"/>
      <c r="G81" s="12"/>
      <c r="H81" s="117" t="s">
        <v>27</v>
      </c>
    </row>
    <row r="82" spans="1:8" x14ac:dyDescent="0.25">
      <c r="A82" s="173"/>
      <c r="B82" s="71" t="s">
        <v>83</v>
      </c>
      <c r="C82" s="176"/>
      <c r="D82" s="172"/>
      <c r="E82" s="11"/>
      <c r="F82" s="11"/>
      <c r="G82" s="12"/>
      <c r="H82" s="117" t="s">
        <v>27</v>
      </c>
    </row>
    <row r="83" spans="1:8" x14ac:dyDescent="0.25">
      <c r="A83" s="173"/>
      <c r="B83" s="34" t="s">
        <v>28</v>
      </c>
      <c r="C83" s="176"/>
      <c r="D83" s="172"/>
      <c r="E83" s="11"/>
      <c r="F83" s="11"/>
      <c r="G83" s="12"/>
      <c r="H83" s="66" t="s">
        <v>79</v>
      </c>
    </row>
    <row r="84" spans="1:8" x14ac:dyDescent="0.25">
      <c r="A84" s="173"/>
      <c r="B84" s="16" t="s">
        <v>313</v>
      </c>
      <c r="C84" s="176"/>
      <c r="D84" s="172"/>
      <c r="E84" s="11"/>
      <c r="F84" s="11"/>
      <c r="G84" s="12"/>
      <c r="H84" s="117">
        <v>176.48</v>
      </c>
    </row>
    <row r="85" spans="1:8" x14ac:dyDescent="0.25">
      <c r="A85" s="173"/>
      <c r="B85" s="45" t="s">
        <v>314</v>
      </c>
      <c r="C85" s="176"/>
      <c r="D85" s="172"/>
      <c r="E85" s="11"/>
      <c r="F85" s="11"/>
      <c r="G85" s="12"/>
      <c r="H85" s="117">
        <v>176.48</v>
      </c>
    </row>
    <row r="86" spans="1:8" x14ac:dyDescent="0.25">
      <c r="A86" s="173"/>
      <c r="B86" s="71" t="s">
        <v>83</v>
      </c>
      <c r="C86" s="176"/>
      <c r="D86" s="172"/>
      <c r="E86" s="11"/>
      <c r="F86" s="11"/>
      <c r="G86" s="12"/>
      <c r="H86" s="117">
        <v>176.48</v>
      </c>
    </row>
    <row r="87" spans="1:8" ht="45" x14ac:dyDescent="0.25">
      <c r="A87" s="173"/>
      <c r="B87" s="8" t="s">
        <v>80</v>
      </c>
      <c r="C87" s="176"/>
      <c r="D87" s="172"/>
      <c r="E87" s="11"/>
      <c r="F87" s="11"/>
      <c r="G87" s="12"/>
      <c r="H87" s="132"/>
    </row>
    <row r="88" spans="1:8" x14ac:dyDescent="0.25">
      <c r="A88" s="173"/>
      <c r="B88" s="16" t="s">
        <v>313</v>
      </c>
      <c r="C88" s="176"/>
      <c r="D88" s="172"/>
      <c r="E88" s="11"/>
      <c r="F88" s="11"/>
      <c r="G88" s="12"/>
      <c r="H88" s="117">
        <v>18.3</v>
      </c>
    </row>
    <row r="89" spans="1:8" x14ac:dyDescent="0.25">
      <c r="A89" s="173"/>
      <c r="B89" s="45" t="s">
        <v>314</v>
      </c>
      <c r="C89" s="176"/>
      <c r="D89" s="172"/>
      <c r="E89" s="11"/>
      <c r="F89" s="11"/>
      <c r="G89" s="12"/>
      <c r="H89" s="117">
        <v>18.3</v>
      </c>
    </row>
    <row r="90" spans="1:8" x14ac:dyDescent="0.25">
      <c r="A90" s="173"/>
      <c r="B90" s="71" t="s">
        <v>83</v>
      </c>
      <c r="C90" s="176"/>
      <c r="D90" s="172"/>
      <c r="E90" s="11"/>
      <c r="F90" s="11"/>
      <c r="G90" s="12"/>
      <c r="H90" s="117">
        <v>18.3</v>
      </c>
    </row>
    <row r="91" spans="1:8" ht="30" x14ac:dyDescent="0.25">
      <c r="A91" s="173"/>
      <c r="B91" s="34" t="s">
        <v>30</v>
      </c>
      <c r="C91" s="176"/>
      <c r="D91" s="172"/>
      <c r="E91" s="11"/>
      <c r="F91" s="11"/>
      <c r="G91" s="12"/>
      <c r="H91" s="132"/>
    </row>
    <row r="92" spans="1:8" x14ac:dyDescent="0.25">
      <c r="A92" s="173"/>
      <c r="B92" s="16" t="s">
        <v>313</v>
      </c>
      <c r="C92" s="176"/>
      <c r="D92" s="172"/>
      <c r="E92" s="11"/>
      <c r="F92" s="11"/>
      <c r="G92" s="12"/>
      <c r="H92" s="117">
        <v>108.8</v>
      </c>
    </row>
    <row r="93" spans="1:8" x14ac:dyDescent="0.25">
      <c r="A93" s="173"/>
      <c r="B93" s="45" t="s">
        <v>314</v>
      </c>
      <c r="C93" s="176"/>
      <c r="D93" s="172"/>
      <c r="E93" s="11"/>
      <c r="F93" s="11"/>
      <c r="G93" s="12"/>
      <c r="H93" s="117">
        <v>108.8</v>
      </c>
    </row>
    <row r="94" spans="1:8" x14ac:dyDescent="0.25">
      <c r="A94" s="173"/>
      <c r="B94" s="71" t="s">
        <v>83</v>
      </c>
      <c r="C94" s="176"/>
      <c r="D94" s="172"/>
      <c r="E94" s="11"/>
      <c r="F94" s="11"/>
      <c r="G94" s="12"/>
      <c r="H94" s="117">
        <v>108.8</v>
      </c>
    </row>
    <row r="95" spans="1:8" x14ac:dyDescent="0.25">
      <c r="A95" s="173"/>
      <c r="B95" s="174" t="s">
        <v>40</v>
      </c>
      <c r="C95" s="174"/>
      <c r="D95" s="174"/>
      <c r="E95" s="174"/>
      <c r="F95" s="174"/>
      <c r="G95" s="174"/>
      <c r="H95" s="174"/>
    </row>
    <row r="96" spans="1:8" ht="75" x14ac:dyDescent="0.25">
      <c r="A96" s="173"/>
      <c r="B96" s="94" t="s">
        <v>267</v>
      </c>
      <c r="C96" s="173">
        <v>0.4</v>
      </c>
      <c r="D96" s="173" t="s">
        <v>43</v>
      </c>
      <c r="E96" s="173"/>
      <c r="F96" s="173"/>
      <c r="G96" s="173"/>
      <c r="H96" s="132"/>
    </row>
    <row r="97" spans="1:8" x14ac:dyDescent="0.25">
      <c r="A97" s="173"/>
      <c r="B97" s="16" t="s">
        <v>313</v>
      </c>
      <c r="C97" s="173"/>
      <c r="D97" s="173"/>
      <c r="E97" s="115"/>
      <c r="F97" s="115"/>
      <c r="G97" s="115"/>
      <c r="H97" s="117">
        <v>555.51</v>
      </c>
    </row>
    <row r="98" spans="1:8" x14ac:dyDescent="0.25">
      <c r="A98" s="173"/>
      <c r="B98" s="45" t="s">
        <v>314</v>
      </c>
      <c r="C98" s="173"/>
      <c r="D98" s="173"/>
      <c r="E98" s="115"/>
      <c r="F98" s="115"/>
      <c r="G98" s="115"/>
      <c r="H98" s="117">
        <v>555.51</v>
      </c>
    </row>
    <row r="99" spans="1:8" x14ac:dyDescent="0.25">
      <c r="A99" s="173"/>
      <c r="B99" s="71" t="s">
        <v>83</v>
      </c>
      <c r="C99" s="173"/>
      <c r="D99" s="173"/>
      <c r="E99" s="115"/>
      <c r="F99" s="115"/>
      <c r="G99" s="115"/>
      <c r="H99" s="117">
        <v>555.51</v>
      </c>
    </row>
    <row r="100" spans="1:8" ht="30" x14ac:dyDescent="0.25">
      <c r="A100" s="173"/>
      <c r="B100" s="94" t="s">
        <v>84</v>
      </c>
      <c r="C100" s="173"/>
      <c r="D100" s="173"/>
      <c r="E100" s="115"/>
      <c r="F100" s="115"/>
      <c r="G100" s="115"/>
      <c r="H100" s="132"/>
    </row>
    <row r="101" spans="1:8" x14ac:dyDescent="0.25">
      <c r="A101" s="173"/>
      <c r="B101" s="16" t="s">
        <v>313</v>
      </c>
      <c r="C101" s="173"/>
      <c r="D101" s="173"/>
      <c r="E101" s="115"/>
      <c r="F101" s="115"/>
      <c r="G101" s="115"/>
      <c r="H101" s="117">
        <v>251.93</v>
      </c>
    </row>
    <row r="102" spans="1:8" x14ac:dyDescent="0.25">
      <c r="A102" s="173"/>
      <c r="B102" s="45" t="s">
        <v>314</v>
      </c>
      <c r="C102" s="173"/>
      <c r="D102" s="173"/>
      <c r="E102" s="115"/>
      <c r="F102" s="115"/>
      <c r="G102" s="115"/>
      <c r="H102" s="117">
        <v>251.93</v>
      </c>
    </row>
    <row r="103" spans="1:8" x14ac:dyDescent="0.25">
      <c r="A103" s="173"/>
      <c r="B103" s="71" t="s">
        <v>83</v>
      </c>
      <c r="C103" s="173"/>
      <c r="D103" s="173"/>
      <c r="E103" s="115"/>
      <c r="F103" s="115"/>
      <c r="G103" s="115"/>
      <c r="H103" s="117">
        <v>251.93</v>
      </c>
    </row>
    <row r="104" spans="1:8" ht="30" x14ac:dyDescent="0.25">
      <c r="A104" s="173"/>
      <c r="B104" s="94" t="s">
        <v>85</v>
      </c>
      <c r="C104" s="173"/>
      <c r="D104" s="173"/>
      <c r="E104" s="115"/>
      <c r="F104" s="115"/>
      <c r="G104" s="115"/>
      <c r="H104" s="132"/>
    </row>
    <row r="105" spans="1:8" x14ac:dyDescent="0.25">
      <c r="A105" s="173"/>
      <c r="B105" s="16" t="s">
        <v>313</v>
      </c>
      <c r="C105" s="173"/>
      <c r="D105" s="173"/>
      <c r="E105" s="115"/>
      <c r="F105" s="115"/>
      <c r="G105" s="115"/>
      <c r="H105" s="117">
        <v>176.48</v>
      </c>
    </row>
    <row r="106" spans="1:8" x14ac:dyDescent="0.25">
      <c r="A106" s="173"/>
      <c r="B106" s="45" t="s">
        <v>314</v>
      </c>
      <c r="C106" s="173"/>
      <c r="D106" s="173"/>
      <c r="E106" s="115"/>
      <c r="F106" s="115"/>
      <c r="G106" s="115"/>
      <c r="H106" s="117">
        <v>176.48</v>
      </c>
    </row>
    <row r="107" spans="1:8" x14ac:dyDescent="0.25">
      <c r="A107" s="173"/>
      <c r="B107" s="71" t="s">
        <v>83</v>
      </c>
      <c r="C107" s="173"/>
      <c r="D107" s="173"/>
      <c r="E107" s="115"/>
      <c r="F107" s="115"/>
      <c r="G107" s="115"/>
      <c r="H107" s="117">
        <v>176.48</v>
      </c>
    </row>
    <row r="108" spans="1:8" ht="45" x14ac:dyDescent="0.25">
      <c r="A108" s="173"/>
      <c r="B108" s="94" t="s">
        <v>86</v>
      </c>
      <c r="C108" s="173"/>
      <c r="D108" s="173"/>
      <c r="E108" s="115"/>
      <c r="F108" s="115"/>
      <c r="G108" s="115"/>
      <c r="H108" s="132"/>
    </row>
    <row r="109" spans="1:8" x14ac:dyDescent="0.25">
      <c r="A109" s="173"/>
      <c r="B109" s="16" t="s">
        <v>313</v>
      </c>
      <c r="C109" s="173"/>
      <c r="D109" s="173"/>
      <c r="E109" s="115"/>
      <c r="F109" s="115"/>
      <c r="G109" s="115"/>
      <c r="H109" s="117">
        <v>18.3</v>
      </c>
    </row>
    <row r="110" spans="1:8" x14ac:dyDescent="0.25">
      <c r="A110" s="173"/>
      <c r="B110" s="45" t="s">
        <v>314</v>
      </c>
      <c r="C110" s="173"/>
      <c r="D110" s="173"/>
      <c r="E110" s="115"/>
      <c r="F110" s="115"/>
      <c r="G110" s="115"/>
      <c r="H110" s="117">
        <v>18.3</v>
      </c>
    </row>
    <row r="111" spans="1:8" x14ac:dyDescent="0.25">
      <c r="A111" s="173"/>
      <c r="B111" s="71" t="s">
        <v>83</v>
      </c>
      <c r="C111" s="173"/>
      <c r="D111" s="173"/>
      <c r="E111" s="115"/>
      <c r="F111" s="115"/>
      <c r="G111" s="115"/>
      <c r="H111" s="117">
        <v>18.3</v>
      </c>
    </row>
    <row r="112" spans="1:8" ht="60" x14ac:dyDescent="0.25">
      <c r="A112" s="173"/>
      <c r="B112" s="94" t="s">
        <v>87</v>
      </c>
      <c r="C112" s="173"/>
      <c r="D112" s="173"/>
      <c r="E112" s="115"/>
      <c r="F112" s="115"/>
      <c r="G112" s="115"/>
      <c r="H112" s="132"/>
    </row>
    <row r="113" spans="1:8" x14ac:dyDescent="0.25">
      <c r="A113" s="173"/>
      <c r="B113" s="16" t="s">
        <v>313</v>
      </c>
      <c r="C113" s="173"/>
      <c r="D113" s="173"/>
      <c r="E113" s="115"/>
      <c r="F113" s="115"/>
      <c r="G113" s="115"/>
      <c r="H113" s="117">
        <v>108.8</v>
      </c>
    </row>
    <row r="114" spans="1:8" x14ac:dyDescent="0.25">
      <c r="A114" s="173"/>
      <c r="B114" s="45" t="s">
        <v>314</v>
      </c>
      <c r="C114" s="173"/>
      <c r="D114" s="173"/>
      <c r="E114" s="115"/>
      <c r="F114" s="115"/>
      <c r="G114" s="115"/>
      <c r="H114" s="117">
        <v>108.8</v>
      </c>
    </row>
    <row r="115" spans="1:8" x14ac:dyDescent="0.25">
      <c r="A115" s="173"/>
      <c r="B115" s="71" t="s">
        <v>83</v>
      </c>
      <c r="C115" s="173"/>
      <c r="D115" s="173"/>
      <c r="E115" s="115"/>
      <c r="F115" s="115"/>
      <c r="G115" s="115"/>
      <c r="H115" s="117">
        <v>108.8</v>
      </c>
    </row>
    <row r="116" spans="1:8" ht="45" x14ac:dyDescent="0.25">
      <c r="A116" s="173"/>
      <c r="B116" s="94" t="s">
        <v>47</v>
      </c>
      <c r="C116" s="173"/>
      <c r="D116" s="173" t="s">
        <v>48</v>
      </c>
      <c r="E116" s="173"/>
      <c r="F116" s="173"/>
      <c r="G116" s="173"/>
      <c r="H116" s="132"/>
    </row>
    <row r="117" spans="1:8" x14ac:dyDescent="0.25">
      <c r="A117" s="173"/>
      <c r="B117" s="16" t="s">
        <v>313</v>
      </c>
      <c r="C117" s="173"/>
      <c r="D117" s="173"/>
      <c r="E117" s="115"/>
      <c r="F117" s="115"/>
      <c r="G117" s="115"/>
      <c r="H117" s="117">
        <v>265850.63</v>
      </c>
    </row>
    <row r="118" spans="1:8" x14ac:dyDescent="0.25">
      <c r="A118" s="173"/>
      <c r="B118" s="45" t="s">
        <v>314</v>
      </c>
      <c r="C118" s="173"/>
      <c r="D118" s="173"/>
      <c r="E118" s="115"/>
      <c r="F118" s="115"/>
      <c r="G118" s="115"/>
      <c r="H118" s="118">
        <v>132925.31</v>
      </c>
    </row>
    <row r="119" spans="1:8" x14ac:dyDescent="0.25">
      <c r="A119" s="173"/>
      <c r="B119" s="71" t="s">
        <v>83</v>
      </c>
      <c r="C119" s="173"/>
      <c r="D119" s="173"/>
      <c r="E119" s="115"/>
      <c r="F119" s="115"/>
      <c r="G119" s="115"/>
      <c r="H119" s="118">
        <v>265850.63</v>
      </c>
    </row>
    <row r="120" spans="1:8" ht="45" x14ac:dyDescent="0.25">
      <c r="A120" s="173"/>
      <c r="B120" s="94" t="s">
        <v>53</v>
      </c>
      <c r="C120" s="173"/>
      <c r="D120" s="173"/>
      <c r="E120" s="173"/>
      <c r="F120" s="173"/>
      <c r="G120" s="173"/>
      <c r="H120" s="132"/>
    </row>
    <row r="121" spans="1:8" x14ac:dyDescent="0.25">
      <c r="A121" s="173"/>
      <c r="B121" s="16" t="s">
        <v>313</v>
      </c>
      <c r="C121" s="173"/>
      <c r="D121" s="173"/>
      <c r="E121" s="115"/>
      <c r="F121" s="115"/>
      <c r="G121" s="115"/>
      <c r="H121" s="117">
        <v>475652.16</v>
      </c>
    </row>
    <row r="122" spans="1:8" x14ac:dyDescent="0.25">
      <c r="A122" s="173"/>
      <c r="B122" s="45" t="s">
        <v>314</v>
      </c>
      <c r="C122" s="173"/>
      <c r="D122" s="173"/>
      <c r="E122" s="115"/>
      <c r="F122" s="115"/>
      <c r="G122" s="115"/>
      <c r="H122" s="118">
        <v>237826.08</v>
      </c>
    </row>
    <row r="123" spans="1:8" x14ac:dyDescent="0.25">
      <c r="A123" s="173"/>
      <c r="B123" s="71" t="s">
        <v>83</v>
      </c>
      <c r="C123" s="173"/>
      <c r="D123" s="173"/>
      <c r="E123" s="115"/>
      <c r="F123" s="115"/>
      <c r="G123" s="115"/>
      <c r="H123" s="118">
        <v>475652.16</v>
      </c>
    </row>
    <row r="124" spans="1:8" ht="30" x14ac:dyDescent="0.25">
      <c r="A124" s="173"/>
      <c r="B124" s="93" t="s">
        <v>56</v>
      </c>
      <c r="C124" s="173"/>
      <c r="D124" s="173" t="s">
        <v>21</v>
      </c>
      <c r="E124" s="11"/>
      <c r="F124" s="11"/>
      <c r="G124" s="11"/>
      <c r="H124" s="132"/>
    </row>
    <row r="125" spans="1:8" x14ac:dyDescent="0.25">
      <c r="A125" s="173"/>
      <c r="B125" s="16" t="s">
        <v>313</v>
      </c>
      <c r="C125" s="173"/>
      <c r="D125" s="173"/>
      <c r="E125" s="11"/>
      <c r="F125" s="11"/>
      <c r="G125" s="11"/>
      <c r="H125" s="117">
        <v>2696.11</v>
      </c>
    </row>
    <row r="126" spans="1:8" x14ac:dyDescent="0.25">
      <c r="A126" s="173"/>
      <c r="B126" s="45" t="s">
        <v>314</v>
      </c>
      <c r="C126" s="173"/>
      <c r="D126" s="173"/>
      <c r="E126" s="11"/>
      <c r="F126" s="11"/>
      <c r="G126" s="11"/>
      <c r="H126" s="118">
        <v>1348.06</v>
      </c>
    </row>
    <row r="127" spans="1:8" x14ac:dyDescent="0.25">
      <c r="A127" s="173"/>
      <c r="B127" s="71" t="s">
        <v>83</v>
      </c>
      <c r="C127" s="173"/>
      <c r="D127" s="173"/>
      <c r="E127" s="11"/>
      <c r="F127" s="11"/>
      <c r="G127" s="11"/>
      <c r="H127" s="118">
        <v>2696.11</v>
      </c>
    </row>
    <row r="128" spans="1:8" ht="75" x14ac:dyDescent="0.25">
      <c r="A128" s="173"/>
      <c r="B128" s="94" t="s">
        <v>267</v>
      </c>
      <c r="C128" s="173">
        <v>10</v>
      </c>
      <c r="D128" s="173" t="s">
        <v>43</v>
      </c>
      <c r="E128" s="173"/>
      <c r="F128" s="173"/>
      <c r="G128" s="173"/>
      <c r="H128" s="132"/>
    </row>
    <row r="129" spans="1:8" x14ac:dyDescent="0.25">
      <c r="A129" s="173"/>
      <c r="B129" s="16" t="s">
        <v>313</v>
      </c>
      <c r="C129" s="173"/>
      <c r="D129" s="173"/>
      <c r="E129" s="115"/>
      <c r="F129" s="115"/>
      <c r="G129" s="115"/>
      <c r="H129" s="117">
        <v>555.51</v>
      </c>
    </row>
    <row r="130" spans="1:8" x14ac:dyDescent="0.25">
      <c r="A130" s="173"/>
      <c r="B130" s="45" t="s">
        <v>314</v>
      </c>
      <c r="C130" s="173"/>
      <c r="D130" s="173"/>
      <c r="E130" s="115"/>
      <c r="F130" s="115"/>
      <c r="G130" s="115"/>
      <c r="H130" s="117">
        <v>555.51</v>
      </c>
    </row>
    <row r="131" spans="1:8" x14ac:dyDescent="0.25">
      <c r="A131" s="173"/>
      <c r="B131" s="71" t="s">
        <v>83</v>
      </c>
      <c r="C131" s="173"/>
      <c r="D131" s="173"/>
      <c r="E131" s="115"/>
      <c r="F131" s="115"/>
      <c r="G131" s="115"/>
      <c r="H131" s="117">
        <v>555.51</v>
      </c>
    </row>
    <row r="132" spans="1:8" ht="30" x14ac:dyDescent="0.25">
      <c r="A132" s="173"/>
      <c r="B132" s="94" t="s">
        <v>84</v>
      </c>
      <c r="C132" s="173"/>
      <c r="D132" s="173"/>
      <c r="E132" s="115"/>
      <c r="F132" s="115"/>
      <c r="G132" s="115"/>
      <c r="H132" s="132"/>
    </row>
    <row r="133" spans="1:8" x14ac:dyDescent="0.25">
      <c r="A133" s="173"/>
      <c r="B133" s="16" t="s">
        <v>313</v>
      </c>
      <c r="C133" s="173"/>
      <c r="D133" s="173"/>
      <c r="E133" s="115"/>
      <c r="F133" s="115"/>
      <c r="G133" s="115"/>
      <c r="H133" s="117">
        <v>251.93</v>
      </c>
    </row>
    <row r="134" spans="1:8" x14ac:dyDescent="0.25">
      <c r="A134" s="173"/>
      <c r="B134" s="45" t="s">
        <v>314</v>
      </c>
      <c r="C134" s="173"/>
      <c r="D134" s="173"/>
      <c r="E134" s="115"/>
      <c r="F134" s="115"/>
      <c r="G134" s="115"/>
      <c r="H134" s="117">
        <v>251.93</v>
      </c>
    </row>
    <row r="135" spans="1:8" x14ac:dyDescent="0.25">
      <c r="A135" s="173"/>
      <c r="B135" s="71" t="s">
        <v>83</v>
      </c>
      <c r="C135" s="173"/>
      <c r="D135" s="173"/>
      <c r="E135" s="115"/>
      <c r="F135" s="115"/>
      <c r="G135" s="115"/>
      <c r="H135" s="117">
        <v>251.93</v>
      </c>
    </row>
    <row r="136" spans="1:8" ht="30" x14ac:dyDescent="0.25">
      <c r="A136" s="173"/>
      <c r="B136" s="94" t="s">
        <v>85</v>
      </c>
      <c r="C136" s="173"/>
      <c r="D136" s="173"/>
      <c r="E136" s="115"/>
      <c r="F136" s="115"/>
      <c r="G136" s="115"/>
      <c r="H136" s="132"/>
    </row>
    <row r="137" spans="1:8" x14ac:dyDescent="0.25">
      <c r="A137" s="173"/>
      <c r="B137" s="16" t="s">
        <v>313</v>
      </c>
      <c r="C137" s="173"/>
      <c r="D137" s="173"/>
      <c r="E137" s="115"/>
      <c r="F137" s="115"/>
      <c r="G137" s="115"/>
      <c r="H137" s="117">
        <v>176.48</v>
      </c>
    </row>
    <row r="138" spans="1:8" x14ac:dyDescent="0.25">
      <c r="A138" s="173"/>
      <c r="B138" s="45" t="s">
        <v>314</v>
      </c>
      <c r="C138" s="173"/>
      <c r="D138" s="173"/>
      <c r="E138" s="115"/>
      <c r="F138" s="115"/>
      <c r="G138" s="115"/>
      <c r="H138" s="117">
        <v>176.48</v>
      </c>
    </row>
    <row r="139" spans="1:8" x14ac:dyDescent="0.25">
      <c r="A139" s="173"/>
      <c r="B139" s="71" t="s">
        <v>83</v>
      </c>
      <c r="C139" s="173"/>
      <c r="D139" s="173"/>
      <c r="E139" s="115"/>
      <c r="F139" s="115"/>
      <c r="G139" s="115"/>
      <c r="H139" s="117">
        <v>176.48</v>
      </c>
    </row>
    <row r="140" spans="1:8" ht="45" x14ac:dyDescent="0.25">
      <c r="A140" s="173"/>
      <c r="B140" s="94" t="s">
        <v>86</v>
      </c>
      <c r="C140" s="173"/>
      <c r="D140" s="173"/>
      <c r="E140" s="115"/>
      <c r="F140" s="115"/>
      <c r="G140" s="115"/>
      <c r="H140" s="132"/>
    </row>
    <row r="141" spans="1:8" x14ac:dyDescent="0.25">
      <c r="A141" s="173"/>
      <c r="B141" s="16" t="s">
        <v>313</v>
      </c>
      <c r="C141" s="173"/>
      <c r="D141" s="173"/>
      <c r="E141" s="115"/>
      <c r="F141" s="115"/>
      <c r="G141" s="115"/>
      <c r="H141" s="117">
        <v>18.3</v>
      </c>
    </row>
    <row r="142" spans="1:8" x14ac:dyDescent="0.25">
      <c r="A142" s="173"/>
      <c r="B142" s="45" t="s">
        <v>314</v>
      </c>
      <c r="C142" s="173"/>
      <c r="D142" s="173"/>
      <c r="E142" s="115"/>
      <c r="F142" s="115"/>
      <c r="G142" s="115"/>
      <c r="H142" s="117">
        <v>18.3</v>
      </c>
    </row>
    <row r="143" spans="1:8" x14ac:dyDescent="0.25">
      <c r="A143" s="173"/>
      <c r="B143" s="71" t="s">
        <v>83</v>
      </c>
      <c r="C143" s="173"/>
      <c r="D143" s="173"/>
      <c r="E143" s="115"/>
      <c r="F143" s="115"/>
      <c r="G143" s="115"/>
      <c r="H143" s="117">
        <v>18.3</v>
      </c>
    </row>
    <row r="144" spans="1:8" ht="60" x14ac:dyDescent="0.25">
      <c r="A144" s="173"/>
      <c r="B144" s="94" t="s">
        <v>87</v>
      </c>
      <c r="C144" s="173"/>
      <c r="D144" s="173"/>
      <c r="E144" s="115"/>
      <c r="F144" s="115"/>
      <c r="G144" s="115"/>
      <c r="H144" s="132"/>
    </row>
    <row r="145" spans="1:8" x14ac:dyDescent="0.25">
      <c r="A145" s="173"/>
      <c r="B145" s="16" t="s">
        <v>313</v>
      </c>
      <c r="C145" s="173"/>
      <c r="D145" s="173"/>
      <c r="E145" s="115"/>
      <c r="F145" s="115"/>
      <c r="G145" s="115"/>
      <c r="H145" s="117">
        <v>108.8</v>
      </c>
    </row>
    <row r="146" spans="1:8" x14ac:dyDescent="0.25">
      <c r="A146" s="173"/>
      <c r="B146" s="45" t="s">
        <v>314</v>
      </c>
      <c r="C146" s="173"/>
      <c r="D146" s="173"/>
      <c r="E146" s="115"/>
      <c r="F146" s="115"/>
      <c r="G146" s="115"/>
      <c r="H146" s="117">
        <v>108.8</v>
      </c>
    </row>
    <row r="147" spans="1:8" x14ac:dyDescent="0.25">
      <c r="A147" s="173"/>
      <c r="B147" s="71" t="s">
        <v>83</v>
      </c>
      <c r="C147" s="173"/>
      <c r="D147" s="173"/>
      <c r="E147" s="115"/>
      <c r="F147" s="115"/>
      <c r="G147" s="115"/>
      <c r="H147" s="117">
        <v>108.8</v>
      </c>
    </row>
    <row r="148" spans="1:8" ht="45" x14ac:dyDescent="0.25">
      <c r="A148" s="173"/>
      <c r="B148" s="94" t="s">
        <v>47</v>
      </c>
      <c r="C148" s="173"/>
      <c r="D148" s="173" t="s">
        <v>48</v>
      </c>
      <c r="E148" s="173"/>
      <c r="F148" s="173"/>
      <c r="G148" s="173"/>
      <c r="H148" s="132"/>
    </row>
    <row r="149" spans="1:8" x14ac:dyDescent="0.25">
      <c r="A149" s="173"/>
      <c r="B149" s="16" t="s">
        <v>313</v>
      </c>
      <c r="C149" s="173"/>
      <c r="D149" s="173"/>
      <c r="E149" s="115"/>
      <c r="F149" s="115"/>
      <c r="G149" s="115"/>
      <c r="H149" s="117">
        <v>293375.34999999998</v>
      </c>
    </row>
    <row r="150" spans="1:8" x14ac:dyDescent="0.25">
      <c r="A150" s="173"/>
      <c r="B150" s="45" t="s">
        <v>314</v>
      </c>
      <c r="C150" s="173"/>
      <c r="D150" s="173"/>
      <c r="E150" s="115"/>
      <c r="F150" s="115"/>
      <c r="G150" s="115"/>
      <c r="H150" s="118">
        <v>146687.67000000001</v>
      </c>
    </row>
    <row r="151" spans="1:8" x14ac:dyDescent="0.25">
      <c r="A151" s="173"/>
      <c r="B151" s="71" t="s">
        <v>83</v>
      </c>
      <c r="C151" s="173"/>
      <c r="D151" s="173"/>
      <c r="E151" s="115"/>
      <c r="F151" s="115"/>
      <c r="G151" s="115"/>
      <c r="H151" s="118">
        <v>296287.74</v>
      </c>
    </row>
    <row r="152" spans="1:8" ht="45" x14ac:dyDescent="0.25">
      <c r="A152" s="173"/>
      <c r="B152" s="94" t="s">
        <v>53</v>
      </c>
      <c r="C152" s="173"/>
      <c r="D152" s="173"/>
      <c r="E152" s="173"/>
      <c r="F152" s="173"/>
      <c r="G152" s="173"/>
      <c r="H152" s="132"/>
    </row>
    <row r="153" spans="1:8" x14ac:dyDescent="0.25">
      <c r="A153" s="173"/>
      <c r="B153" s="16" t="s">
        <v>313</v>
      </c>
      <c r="C153" s="173"/>
      <c r="D153" s="173"/>
      <c r="E153" s="115"/>
      <c r="F153" s="115"/>
      <c r="G153" s="115"/>
      <c r="H153" s="117">
        <v>780172.41</v>
      </c>
    </row>
    <row r="154" spans="1:8" x14ac:dyDescent="0.25">
      <c r="A154" s="173"/>
      <c r="B154" s="45" t="s">
        <v>314</v>
      </c>
      <c r="C154" s="173"/>
      <c r="D154" s="173"/>
      <c r="E154" s="115"/>
      <c r="F154" s="115"/>
      <c r="G154" s="115"/>
      <c r="H154" s="118">
        <v>390086.21</v>
      </c>
    </row>
    <row r="155" spans="1:8" x14ac:dyDescent="0.25">
      <c r="A155" s="173"/>
      <c r="B155" s="71" t="s">
        <v>83</v>
      </c>
      <c r="C155" s="173"/>
      <c r="D155" s="173"/>
      <c r="E155" s="115"/>
      <c r="F155" s="115"/>
      <c r="G155" s="115"/>
      <c r="H155" s="118">
        <v>780172.41</v>
      </c>
    </row>
    <row r="156" spans="1:8" ht="30" x14ac:dyDescent="0.25">
      <c r="A156" s="173"/>
      <c r="B156" s="93" t="s">
        <v>56</v>
      </c>
      <c r="C156" s="173"/>
      <c r="D156" s="173" t="s">
        <v>21</v>
      </c>
      <c r="E156" s="11"/>
      <c r="F156" s="11"/>
      <c r="G156" s="11"/>
      <c r="H156" s="132"/>
    </row>
    <row r="157" spans="1:8" x14ac:dyDescent="0.25">
      <c r="A157" s="173"/>
      <c r="B157" s="16" t="s">
        <v>313</v>
      </c>
      <c r="C157" s="173"/>
      <c r="D157" s="173"/>
      <c r="E157" s="11"/>
      <c r="F157" s="11"/>
      <c r="G157" s="11"/>
      <c r="H157" s="117">
        <v>2696.11</v>
      </c>
    </row>
    <row r="158" spans="1:8" x14ac:dyDescent="0.25">
      <c r="A158" s="173"/>
      <c r="B158" s="45" t="s">
        <v>314</v>
      </c>
      <c r="C158" s="173"/>
      <c r="D158" s="173"/>
      <c r="E158" s="11"/>
      <c r="F158" s="11"/>
      <c r="G158" s="11"/>
      <c r="H158" s="118">
        <v>1348.06</v>
      </c>
    </row>
    <row r="159" spans="1:8" x14ac:dyDescent="0.25">
      <c r="A159" s="173"/>
      <c r="B159" s="71" t="s">
        <v>83</v>
      </c>
      <c r="C159" s="173"/>
      <c r="D159" s="173"/>
      <c r="E159" s="11"/>
      <c r="F159" s="11"/>
      <c r="G159" s="11"/>
      <c r="H159" s="118">
        <v>2696.11</v>
      </c>
    </row>
  </sheetData>
  <mergeCells count="28">
    <mergeCell ref="D156:D159"/>
    <mergeCell ref="D128:D147"/>
    <mergeCell ref="E128:G128"/>
    <mergeCell ref="D148:D155"/>
    <mergeCell ref="E148:G148"/>
    <mergeCell ref="E152:G152"/>
    <mergeCell ref="A7:H7"/>
    <mergeCell ref="A8:A159"/>
    <mergeCell ref="B12:H12"/>
    <mergeCell ref="C13:C53"/>
    <mergeCell ref="D13:D53"/>
    <mergeCell ref="C54:C94"/>
    <mergeCell ref="D54:D94"/>
    <mergeCell ref="B95:H95"/>
    <mergeCell ref="C96:C127"/>
    <mergeCell ref="D96:D115"/>
    <mergeCell ref="E96:G96"/>
    <mergeCell ref="D116:D123"/>
    <mergeCell ref="E116:G116"/>
    <mergeCell ref="E120:G120"/>
    <mergeCell ref="D124:D127"/>
    <mergeCell ref="C128:C159"/>
    <mergeCell ref="G3:H3"/>
    <mergeCell ref="A4:A5"/>
    <mergeCell ref="B4:C4"/>
    <mergeCell ref="D4:D5"/>
    <mergeCell ref="E4:G4"/>
    <mergeCell ref="H4:H5"/>
  </mergeCells>
  <pageMargins left="0.35433070866141736" right="0.15748031496062992" top="0.35433070866141736" bottom="2.598425196850394" header="0.51181102362204722" footer="0.51181102362204722"/>
  <pageSetup paperSize="9" scale="18" fitToHeight="9" orientation="portrait" horizontalDpi="300" verticalDpi="300" r:id="rId1"/>
  <headerFooter alignWithMargins="0"/>
  <rowBreaks count="1" manualBreakCount="1">
    <brk id="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371"/>
  <sheetViews>
    <sheetView view="pageBreakPreview" zoomScale="90" zoomScaleNormal="100" zoomScaleSheetLayoutView="90" workbookViewId="0">
      <pane ySplit="5" topLeftCell="A6" activePane="bottomLeft" state="frozen"/>
      <selection activeCell="B23" sqref="B23"/>
      <selection pane="bottomLeft" activeCell="A7" sqref="A7:H7"/>
    </sheetView>
  </sheetViews>
  <sheetFormatPr defaultRowHeight="15" x14ac:dyDescent="0.25"/>
  <cols>
    <col min="1" max="1" width="22.85546875" style="2" customWidth="1"/>
    <col min="2" max="2" width="60" style="1" customWidth="1"/>
    <col min="3" max="3" width="21.28515625" style="2" customWidth="1"/>
    <col min="4" max="4" width="11.140625" style="2" customWidth="1"/>
    <col min="5" max="6" width="9.28515625" style="2" bestFit="1" customWidth="1"/>
    <col min="7" max="7" width="12" style="2" bestFit="1" customWidth="1"/>
    <col min="8" max="8" width="18.28515625" style="130" customWidth="1"/>
    <col min="9" max="10" width="11" style="2" bestFit="1" customWidth="1"/>
    <col min="11" max="16384" width="9.140625" style="2"/>
  </cols>
  <sheetData>
    <row r="1" spans="1:8" ht="18.75" x14ac:dyDescent="0.3">
      <c r="A1" s="82" t="s">
        <v>0</v>
      </c>
    </row>
    <row r="2" spans="1:8" ht="20.25" customHeight="1" x14ac:dyDescent="0.3">
      <c r="C2" s="3"/>
      <c r="D2" s="3"/>
      <c r="E2" s="3"/>
      <c r="F2" s="3"/>
      <c r="G2" s="3"/>
    </row>
    <row r="3" spans="1:8" ht="18.75" x14ac:dyDescent="0.25">
      <c r="B3" s="4"/>
      <c r="C3" s="5"/>
      <c r="D3" s="5"/>
      <c r="E3" s="5"/>
      <c r="F3" s="5"/>
      <c r="G3" s="170" t="s">
        <v>1</v>
      </c>
      <c r="H3" s="171"/>
    </row>
    <row r="4" spans="1:8" x14ac:dyDescent="0.25">
      <c r="A4" s="178" t="s">
        <v>2</v>
      </c>
      <c r="B4" s="179" t="s">
        <v>3</v>
      </c>
      <c r="C4" s="179"/>
      <c r="D4" s="179" t="s">
        <v>4</v>
      </c>
      <c r="E4" s="179" t="s">
        <v>5</v>
      </c>
      <c r="F4" s="179"/>
      <c r="G4" s="179"/>
      <c r="H4" s="180" t="s">
        <v>88</v>
      </c>
    </row>
    <row r="5" spans="1:8" ht="47.25" customHeight="1" x14ac:dyDescent="0.25">
      <c r="A5" s="178"/>
      <c r="B5" s="119" t="s">
        <v>6</v>
      </c>
      <c r="C5" s="119" t="s">
        <v>7</v>
      </c>
      <c r="D5" s="179"/>
      <c r="E5" s="119" t="s">
        <v>8</v>
      </c>
      <c r="F5" s="119" t="s">
        <v>9</v>
      </c>
      <c r="G5" s="119" t="s">
        <v>10</v>
      </c>
      <c r="H5" s="180"/>
    </row>
    <row r="6" spans="1:8" s="6" customFormat="1" ht="15.75" x14ac:dyDescent="0.25">
      <c r="A6" s="119">
        <v>1</v>
      </c>
      <c r="B6" s="119">
        <v>2</v>
      </c>
      <c r="C6" s="119">
        <v>3</v>
      </c>
      <c r="D6" s="119">
        <f>C6+1</f>
        <v>4</v>
      </c>
      <c r="E6" s="119">
        <f t="shared" ref="E6:H6" si="0">D6+1</f>
        <v>5</v>
      </c>
      <c r="F6" s="119">
        <f t="shared" si="0"/>
        <v>6</v>
      </c>
      <c r="G6" s="119">
        <f t="shared" si="0"/>
        <v>7</v>
      </c>
      <c r="H6" s="133">
        <f t="shared" si="0"/>
        <v>8</v>
      </c>
    </row>
    <row r="7" spans="1:8" ht="15.75" x14ac:dyDescent="0.25">
      <c r="A7" s="192" t="s">
        <v>339</v>
      </c>
      <c r="B7" s="192"/>
      <c r="C7" s="192"/>
      <c r="D7" s="192"/>
      <c r="E7" s="192"/>
      <c r="F7" s="192"/>
      <c r="G7" s="192"/>
      <c r="H7" s="192"/>
    </row>
    <row r="8" spans="1:8" ht="60" x14ac:dyDescent="0.25">
      <c r="A8" s="193" t="s">
        <v>276</v>
      </c>
      <c r="B8" s="18" t="s">
        <v>78</v>
      </c>
      <c r="C8" s="19"/>
      <c r="D8" s="121"/>
      <c r="E8" s="19"/>
      <c r="F8" s="19"/>
      <c r="G8" s="19"/>
      <c r="H8" s="134"/>
    </row>
    <row r="9" spans="1:8" x14ac:dyDescent="0.25">
      <c r="A9" s="193"/>
      <c r="B9" s="20" t="s">
        <v>12</v>
      </c>
      <c r="C9" s="120"/>
      <c r="D9" s="121" t="s">
        <v>234</v>
      </c>
      <c r="E9" s="19"/>
      <c r="F9" s="19"/>
      <c r="G9" s="19">
        <v>466.1</v>
      </c>
      <c r="H9" s="134"/>
    </row>
    <row r="10" spans="1:8" x14ac:dyDescent="0.25">
      <c r="A10" s="193"/>
      <c r="B10" s="20" t="s">
        <v>14</v>
      </c>
      <c r="C10" s="21"/>
      <c r="D10" s="21"/>
      <c r="E10" s="21"/>
      <c r="F10" s="21"/>
      <c r="G10" s="21"/>
      <c r="H10" s="135"/>
    </row>
    <row r="11" spans="1:8" x14ac:dyDescent="0.25">
      <c r="A11" s="193"/>
      <c r="B11" s="20" t="s">
        <v>15</v>
      </c>
      <c r="C11" s="21"/>
      <c r="D11" s="21"/>
      <c r="E11" s="21"/>
      <c r="F11" s="21"/>
      <c r="G11" s="21"/>
      <c r="H11" s="135"/>
    </row>
    <row r="12" spans="1:8" x14ac:dyDescent="0.25">
      <c r="A12" s="22"/>
      <c r="B12" s="194" t="s">
        <v>16</v>
      </c>
      <c r="C12" s="194"/>
      <c r="D12" s="194"/>
      <c r="E12" s="194"/>
      <c r="F12" s="194"/>
      <c r="G12" s="194"/>
      <c r="H12" s="194"/>
    </row>
    <row r="13" spans="1:8" ht="30" x14ac:dyDescent="0.25">
      <c r="A13" s="193" t="s">
        <v>327</v>
      </c>
      <c r="B13" s="19" t="s">
        <v>17</v>
      </c>
      <c r="C13" s="195" t="s">
        <v>18</v>
      </c>
      <c r="D13" s="195" t="s">
        <v>43</v>
      </c>
      <c r="E13" s="121"/>
      <c r="F13" s="121"/>
      <c r="G13" s="122"/>
      <c r="H13" s="136"/>
    </row>
    <row r="14" spans="1:8" x14ac:dyDescent="0.25">
      <c r="A14" s="193"/>
      <c r="B14" s="22" t="s">
        <v>89</v>
      </c>
      <c r="C14" s="195"/>
      <c r="D14" s="195"/>
      <c r="E14" s="121"/>
      <c r="F14" s="121"/>
      <c r="G14" s="122"/>
      <c r="H14" s="136"/>
    </row>
    <row r="15" spans="1:8" x14ac:dyDescent="0.25">
      <c r="A15" s="193"/>
      <c r="B15" s="47" t="s">
        <v>13</v>
      </c>
      <c r="C15" s="195"/>
      <c r="D15" s="195"/>
      <c r="E15" s="121"/>
      <c r="F15" s="121"/>
      <c r="G15" s="122"/>
      <c r="H15" s="134">
        <v>287.2</v>
      </c>
    </row>
    <row r="16" spans="1:8" x14ac:dyDescent="0.25">
      <c r="A16" s="193"/>
      <c r="B16" s="47" t="s">
        <v>90</v>
      </c>
      <c r="C16" s="195"/>
      <c r="D16" s="195"/>
      <c r="E16" s="121"/>
      <c r="F16" s="121"/>
      <c r="G16" s="122"/>
      <c r="H16" s="134">
        <v>77.67</v>
      </c>
    </row>
    <row r="17" spans="1:8" x14ac:dyDescent="0.25">
      <c r="A17" s="193"/>
      <c r="B17" s="48" t="s">
        <v>91</v>
      </c>
      <c r="C17" s="195"/>
      <c r="D17" s="195"/>
      <c r="E17" s="121"/>
      <c r="F17" s="121"/>
      <c r="G17" s="122"/>
      <c r="H17" s="137">
        <v>5.0599999999999996</v>
      </c>
    </row>
    <row r="18" spans="1:8" x14ac:dyDescent="0.25">
      <c r="A18" s="193"/>
      <c r="B18" s="22" t="s">
        <v>92</v>
      </c>
      <c r="C18" s="195"/>
      <c r="D18" s="195"/>
      <c r="E18" s="121"/>
      <c r="F18" s="121"/>
      <c r="G18" s="122"/>
      <c r="H18" s="137"/>
    </row>
    <row r="19" spans="1:8" x14ac:dyDescent="0.25">
      <c r="A19" s="193"/>
      <c r="B19" s="47" t="s">
        <v>13</v>
      </c>
      <c r="C19" s="195"/>
      <c r="D19" s="195"/>
      <c r="E19" s="121"/>
      <c r="F19" s="121"/>
      <c r="G19" s="122"/>
      <c r="H19" s="134">
        <v>287.2</v>
      </c>
    </row>
    <row r="20" spans="1:8" x14ac:dyDescent="0.25">
      <c r="A20" s="193"/>
      <c r="B20" s="47" t="s">
        <v>90</v>
      </c>
      <c r="C20" s="195"/>
      <c r="D20" s="195"/>
      <c r="E20" s="121"/>
      <c r="F20" s="121"/>
      <c r="G20" s="122"/>
      <c r="H20" s="134">
        <v>77.67</v>
      </c>
    </row>
    <row r="21" spans="1:8" x14ac:dyDescent="0.25">
      <c r="A21" s="193"/>
      <c r="B21" s="48" t="s">
        <v>91</v>
      </c>
      <c r="C21" s="195"/>
      <c r="D21" s="195"/>
      <c r="E21" s="121"/>
      <c r="F21" s="121"/>
      <c r="G21" s="122"/>
      <c r="H21" s="137">
        <v>5.0599999999999996</v>
      </c>
    </row>
    <row r="22" spans="1:8" ht="30" x14ac:dyDescent="0.25">
      <c r="A22" s="193"/>
      <c r="B22" s="19" t="s">
        <v>26</v>
      </c>
      <c r="C22" s="195"/>
      <c r="D22" s="195"/>
      <c r="E22" s="19"/>
      <c r="F22" s="19"/>
      <c r="G22" s="25"/>
      <c r="H22" s="136"/>
    </row>
    <row r="23" spans="1:8" x14ac:dyDescent="0.25">
      <c r="A23" s="193"/>
      <c r="B23" s="19" t="s">
        <v>28</v>
      </c>
      <c r="C23" s="195"/>
      <c r="D23" s="195"/>
      <c r="E23" s="19"/>
      <c r="F23" s="19"/>
      <c r="G23" s="25"/>
      <c r="H23" s="136"/>
    </row>
    <row r="24" spans="1:8" x14ac:dyDescent="0.25">
      <c r="A24" s="193"/>
      <c r="B24" s="22" t="s">
        <v>89</v>
      </c>
      <c r="C24" s="195"/>
      <c r="D24" s="195"/>
      <c r="E24" s="19"/>
      <c r="F24" s="19"/>
      <c r="G24" s="25"/>
      <c r="H24" s="136"/>
    </row>
    <row r="25" spans="1:8" x14ac:dyDescent="0.25">
      <c r="A25" s="193"/>
      <c r="B25" s="47" t="s">
        <v>13</v>
      </c>
      <c r="C25" s="195"/>
      <c r="D25" s="195"/>
      <c r="E25" s="19"/>
      <c r="F25" s="19"/>
      <c r="G25" s="25"/>
      <c r="H25" s="136">
        <v>205.1</v>
      </c>
    </row>
    <row r="26" spans="1:8" x14ac:dyDescent="0.25">
      <c r="A26" s="193"/>
      <c r="B26" s="47" t="s">
        <v>93</v>
      </c>
      <c r="C26" s="195"/>
      <c r="D26" s="195"/>
      <c r="E26" s="19"/>
      <c r="F26" s="19"/>
      <c r="G26" s="25"/>
      <c r="H26" s="136">
        <v>55.48</v>
      </c>
    </row>
    <row r="27" spans="1:8" x14ac:dyDescent="0.25">
      <c r="A27" s="193"/>
      <c r="B27" s="47" t="s">
        <v>91</v>
      </c>
      <c r="C27" s="195"/>
      <c r="D27" s="195"/>
      <c r="E27" s="19"/>
      <c r="F27" s="19"/>
      <c r="G27" s="25"/>
      <c r="H27" s="136">
        <v>3.61</v>
      </c>
    </row>
    <row r="28" spans="1:8" x14ac:dyDescent="0.25">
      <c r="A28" s="193"/>
      <c r="B28" s="22" t="s">
        <v>92</v>
      </c>
      <c r="C28" s="195"/>
      <c r="D28" s="195"/>
      <c r="E28" s="19"/>
      <c r="F28" s="19"/>
      <c r="G28" s="25"/>
      <c r="H28" s="136"/>
    </row>
    <row r="29" spans="1:8" x14ac:dyDescent="0.25">
      <c r="A29" s="193"/>
      <c r="B29" s="47" t="s">
        <v>13</v>
      </c>
      <c r="C29" s="195"/>
      <c r="D29" s="195"/>
      <c r="E29" s="19"/>
      <c r="F29" s="19"/>
      <c r="G29" s="25"/>
      <c r="H29" s="136">
        <v>205.1</v>
      </c>
    </row>
    <row r="30" spans="1:8" x14ac:dyDescent="0.25">
      <c r="A30" s="193"/>
      <c r="B30" s="47" t="s">
        <v>93</v>
      </c>
      <c r="C30" s="195"/>
      <c r="D30" s="195"/>
      <c r="E30" s="19"/>
      <c r="F30" s="19"/>
      <c r="G30" s="25"/>
      <c r="H30" s="136">
        <v>55.48</v>
      </c>
    </row>
    <row r="31" spans="1:8" x14ac:dyDescent="0.25">
      <c r="A31" s="193"/>
      <c r="B31" s="47" t="s">
        <v>91</v>
      </c>
      <c r="C31" s="195"/>
      <c r="D31" s="195"/>
      <c r="E31" s="19"/>
      <c r="F31" s="19"/>
      <c r="G31" s="25"/>
      <c r="H31" s="136">
        <v>3.61</v>
      </c>
    </row>
    <row r="32" spans="1:8" ht="30" x14ac:dyDescent="0.25">
      <c r="A32" s="193"/>
      <c r="B32" s="19" t="s">
        <v>94</v>
      </c>
      <c r="C32" s="195"/>
      <c r="D32" s="195"/>
      <c r="E32" s="19"/>
      <c r="F32" s="19"/>
      <c r="G32" s="25"/>
      <c r="H32" s="136"/>
    </row>
    <row r="33" spans="1:8" x14ac:dyDescent="0.25">
      <c r="A33" s="193"/>
      <c r="B33" s="22" t="s">
        <v>89</v>
      </c>
      <c r="C33" s="195"/>
      <c r="D33" s="195"/>
      <c r="E33" s="19"/>
      <c r="F33" s="19"/>
      <c r="G33" s="25"/>
      <c r="H33" s="136"/>
    </row>
    <row r="34" spans="1:8" x14ac:dyDescent="0.25">
      <c r="A34" s="193"/>
      <c r="B34" s="47" t="s">
        <v>13</v>
      </c>
      <c r="C34" s="195"/>
      <c r="D34" s="195"/>
      <c r="E34" s="19"/>
      <c r="F34" s="19"/>
      <c r="G34" s="25"/>
      <c r="H34" s="136">
        <v>41</v>
      </c>
    </row>
    <row r="35" spans="1:8" x14ac:dyDescent="0.25">
      <c r="A35" s="193"/>
      <c r="B35" s="47" t="s">
        <v>93</v>
      </c>
      <c r="C35" s="195"/>
      <c r="D35" s="195"/>
      <c r="E35" s="19"/>
      <c r="F35" s="19"/>
      <c r="G35" s="25"/>
      <c r="H35" s="136">
        <v>11.1</v>
      </c>
    </row>
    <row r="36" spans="1:8" x14ac:dyDescent="0.25">
      <c r="A36" s="193"/>
      <c r="B36" s="47" t="s">
        <v>91</v>
      </c>
      <c r="C36" s="195"/>
      <c r="D36" s="195"/>
      <c r="E36" s="19"/>
      <c r="F36" s="19"/>
      <c r="G36" s="25"/>
      <c r="H36" s="136">
        <v>0.72</v>
      </c>
    </row>
    <row r="37" spans="1:8" x14ac:dyDescent="0.25">
      <c r="A37" s="193"/>
      <c r="B37" s="22" t="s">
        <v>92</v>
      </c>
      <c r="C37" s="195"/>
      <c r="D37" s="195"/>
      <c r="E37" s="19"/>
      <c r="F37" s="19"/>
      <c r="G37" s="25"/>
      <c r="H37" s="136"/>
    </row>
    <row r="38" spans="1:8" x14ac:dyDescent="0.25">
      <c r="A38" s="193"/>
      <c r="B38" s="47" t="s">
        <v>13</v>
      </c>
      <c r="C38" s="195"/>
      <c r="D38" s="195"/>
      <c r="E38" s="19"/>
      <c r="F38" s="19"/>
      <c r="G38" s="25"/>
      <c r="H38" s="136">
        <v>41</v>
      </c>
    </row>
    <row r="39" spans="1:8" x14ac:dyDescent="0.25">
      <c r="A39" s="193"/>
      <c r="B39" s="47" t="s">
        <v>93</v>
      </c>
      <c r="C39" s="195"/>
      <c r="D39" s="195"/>
      <c r="E39" s="19"/>
      <c r="F39" s="19"/>
      <c r="G39" s="25"/>
      <c r="H39" s="136">
        <v>11.1</v>
      </c>
    </row>
    <row r="40" spans="1:8" x14ac:dyDescent="0.25">
      <c r="A40" s="193"/>
      <c r="B40" s="47" t="s">
        <v>91</v>
      </c>
      <c r="C40" s="195"/>
      <c r="D40" s="195"/>
      <c r="E40" s="19"/>
      <c r="F40" s="19"/>
      <c r="G40" s="25"/>
      <c r="H40" s="136">
        <v>0.72</v>
      </c>
    </row>
    <row r="41" spans="1:8" ht="30" x14ac:dyDescent="0.25">
      <c r="A41" s="193"/>
      <c r="B41" s="19" t="s">
        <v>30</v>
      </c>
      <c r="C41" s="195"/>
      <c r="D41" s="195"/>
      <c r="E41" s="19"/>
      <c r="F41" s="19"/>
      <c r="G41" s="25"/>
      <c r="H41" s="136"/>
    </row>
    <row r="42" spans="1:8" x14ac:dyDescent="0.25">
      <c r="A42" s="193"/>
      <c r="B42" s="22" t="s">
        <v>89</v>
      </c>
      <c r="C42" s="195"/>
      <c r="D42" s="195"/>
      <c r="E42" s="19"/>
      <c r="F42" s="19"/>
      <c r="G42" s="25"/>
      <c r="H42" s="136"/>
    </row>
    <row r="43" spans="1:8" x14ac:dyDescent="0.25">
      <c r="A43" s="193"/>
      <c r="B43" s="47" t="s">
        <v>13</v>
      </c>
      <c r="C43" s="195"/>
      <c r="D43" s="195"/>
      <c r="E43" s="19"/>
      <c r="F43" s="19"/>
      <c r="G43" s="25"/>
      <c r="H43" s="136">
        <v>287.2</v>
      </c>
    </row>
    <row r="44" spans="1:8" x14ac:dyDescent="0.25">
      <c r="A44" s="193"/>
      <c r="B44" s="47" t="s">
        <v>93</v>
      </c>
      <c r="C44" s="195"/>
      <c r="D44" s="195"/>
      <c r="E44" s="19"/>
      <c r="F44" s="19"/>
      <c r="G44" s="25"/>
      <c r="H44" s="136">
        <v>77.67</v>
      </c>
    </row>
    <row r="45" spans="1:8" x14ac:dyDescent="0.25">
      <c r="A45" s="193"/>
      <c r="B45" s="47" t="s">
        <v>91</v>
      </c>
      <c r="C45" s="195"/>
      <c r="D45" s="195"/>
      <c r="E45" s="19"/>
      <c r="F45" s="19"/>
      <c r="G45" s="25"/>
      <c r="H45" s="136">
        <v>5.0599999999999996</v>
      </c>
    </row>
    <row r="46" spans="1:8" x14ac:dyDescent="0.25">
      <c r="A46" s="193"/>
      <c r="B46" s="22" t="s">
        <v>92</v>
      </c>
      <c r="C46" s="195"/>
      <c r="D46" s="195"/>
      <c r="E46" s="19"/>
      <c r="F46" s="19"/>
      <c r="G46" s="25"/>
      <c r="H46" s="136"/>
    </row>
    <row r="47" spans="1:8" x14ac:dyDescent="0.25">
      <c r="A47" s="193"/>
      <c r="B47" s="47" t="s">
        <v>13</v>
      </c>
      <c r="C47" s="195"/>
      <c r="D47" s="195"/>
      <c r="E47" s="19"/>
      <c r="F47" s="19"/>
      <c r="G47" s="25"/>
      <c r="H47" s="136">
        <v>287.2</v>
      </c>
    </row>
    <row r="48" spans="1:8" x14ac:dyDescent="0.25">
      <c r="A48" s="193"/>
      <c r="B48" s="47" t="s">
        <v>93</v>
      </c>
      <c r="C48" s="195"/>
      <c r="D48" s="195"/>
      <c r="E48" s="19"/>
      <c r="F48" s="19"/>
      <c r="G48" s="25"/>
      <c r="H48" s="136">
        <v>77.67</v>
      </c>
    </row>
    <row r="49" spans="1:8" x14ac:dyDescent="0.25">
      <c r="A49" s="193"/>
      <c r="B49" s="47" t="s">
        <v>91</v>
      </c>
      <c r="C49" s="195"/>
      <c r="D49" s="195"/>
      <c r="E49" s="19"/>
      <c r="F49" s="19"/>
      <c r="G49" s="25"/>
      <c r="H49" s="136">
        <v>5.0599999999999996</v>
      </c>
    </row>
    <row r="50" spans="1:8" ht="30" x14ac:dyDescent="0.25">
      <c r="A50" s="193"/>
      <c r="B50" s="20" t="s">
        <v>31</v>
      </c>
      <c r="C50" s="195"/>
      <c r="D50" s="195"/>
      <c r="E50" s="19"/>
      <c r="F50" s="19"/>
      <c r="G50" s="25"/>
      <c r="H50" s="136"/>
    </row>
    <row r="51" spans="1:8" x14ac:dyDescent="0.25">
      <c r="A51" s="193"/>
      <c r="B51" s="20" t="s">
        <v>32</v>
      </c>
      <c r="C51" s="195"/>
      <c r="D51" s="195"/>
      <c r="E51" s="19"/>
      <c r="F51" s="19"/>
      <c r="G51" s="25"/>
      <c r="H51" s="136"/>
    </row>
    <row r="52" spans="1:8" x14ac:dyDescent="0.25">
      <c r="A52" s="193"/>
      <c r="B52" s="22" t="s">
        <v>89</v>
      </c>
      <c r="C52" s="195"/>
      <c r="D52" s="195"/>
      <c r="E52" s="19"/>
      <c r="F52" s="19"/>
      <c r="G52" s="25"/>
      <c r="H52" s="136"/>
    </row>
    <row r="53" spans="1:8" x14ac:dyDescent="0.25">
      <c r="A53" s="193"/>
      <c r="B53" s="47" t="s">
        <v>95</v>
      </c>
      <c r="C53" s="195"/>
      <c r="D53" s="195"/>
      <c r="E53" s="19"/>
      <c r="F53" s="19"/>
      <c r="G53" s="25"/>
      <c r="H53" s="196">
        <v>2145</v>
      </c>
    </row>
    <row r="54" spans="1:8" x14ac:dyDescent="0.25">
      <c r="A54" s="193"/>
      <c r="B54" s="47" t="s">
        <v>96</v>
      </c>
      <c r="C54" s="195"/>
      <c r="D54" s="195"/>
      <c r="E54" s="19"/>
      <c r="F54" s="19"/>
      <c r="G54" s="25"/>
      <c r="H54" s="196"/>
    </row>
    <row r="55" spans="1:8" x14ac:dyDescent="0.25">
      <c r="A55" s="193"/>
      <c r="B55" s="24" t="s">
        <v>92</v>
      </c>
      <c r="C55" s="195"/>
      <c r="D55" s="195"/>
      <c r="E55" s="19"/>
      <c r="F55" s="19"/>
      <c r="G55" s="25"/>
      <c r="H55" s="136"/>
    </row>
    <row r="56" spans="1:8" x14ac:dyDescent="0.25">
      <c r="A56" s="193"/>
      <c r="B56" s="47" t="s">
        <v>95</v>
      </c>
      <c r="C56" s="195"/>
      <c r="D56" s="195"/>
      <c r="E56" s="19"/>
      <c r="F56" s="19"/>
      <c r="G56" s="25"/>
      <c r="H56" s="136">
        <v>1072.5</v>
      </c>
    </row>
    <row r="57" spans="1:8" x14ac:dyDescent="0.25">
      <c r="A57" s="193"/>
      <c r="B57" s="47" t="s">
        <v>96</v>
      </c>
      <c r="C57" s="195"/>
      <c r="D57" s="195"/>
      <c r="E57" s="19"/>
      <c r="F57" s="19"/>
      <c r="G57" s="25"/>
      <c r="H57" s="136">
        <v>2145</v>
      </c>
    </row>
    <row r="58" spans="1:8" x14ac:dyDescent="0.25">
      <c r="A58" s="193"/>
      <c r="B58" s="20" t="s">
        <v>34</v>
      </c>
      <c r="C58" s="195"/>
      <c r="D58" s="195"/>
      <c r="E58" s="19"/>
      <c r="F58" s="19"/>
      <c r="G58" s="25"/>
      <c r="H58" s="136"/>
    </row>
    <row r="59" spans="1:8" x14ac:dyDescent="0.25">
      <c r="A59" s="193"/>
      <c r="B59" s="22" t="s">
        <v>89</v>
      </c>
      <c r="C59" s="195"/>
      <c r="D59" s="195"/>
      <c r="E59" s="19"/>
      <c r="F59" s="19"/>
      <c r="G59" s="25"/>
      <c r="H59" s="136"/>
    </row>
    <row r="60" spans="1:8" x14ac:dyDescent="0.25">
      <c r="A60" s="193"/>
      <c r="B60" s="47" t="s">
        <v>95</v>
      </c>
      <c r="C60" s="195"/>
      <c r="D60" s="195"/>
      <c r="E60" s="19"/>
      <c r="F60" s="19"/>
      <c r="G60" s="25"/>
      <c r="H60" s="196">
        <v>2250</v>
      </c>
    </row>
    <row r="61" spans="1:8" x14ac:dyDescent="0.25">
      <c r="A61" s="193"/>
      <c r="B61" s="47" t="s">
        <v>96</v>
      </c>
      <c r="C61" s="195"/>
      <c r="D61" s="195"/>
      <c r="E61" s="19"/>
      <c r="F61" s="19"/>
      <c r="G61" s="25"/>
      <c r="H61" s="196"/>
    </row>
    <row r="62" spans="1:8" x14ac:dyDescent="0.25">
      <c r="A62" s="193"/>
      <c r="B62" s="22" t="s">
        <v>92</v>
      </c>
      <c r="C62" s="195"/>
      <c r="D62" s="195"/>
      <c r="E62" s="19"/>
      <c r="F62" s="19"/>
      <c r="G62" s="25"/>
      <c r="H62" s="136"/>
    </row>
    <row r="63" spans="1:8" x14ac:dyDescent="0.25">
      <c r="A63" s="193"/>
      <c r="B63" s="20" t="s">
        <v>34</v>
      </c>
      <c r="C63" s="195"/>
      <c r="D63" s="195"/>
      <c r="E63" s="19"/>
      <c r="F63" s="19"/>
      <c r="G63" s="25"/>
      <c r="H63" s="136"/>
    </row>
    <row r="64" spans="1:8" x14ac:dyDescent="0.25">
      <c r="A64" s="193"/>
      <c r="B64" s="47" t="s">
        <v>95</v>
      </c>
      <c r="C64" s="195"/>
      <c r="D64" s="195"/>
      <c r="E64" s="19"/>
      <c r="F64" s="19"/>
      <c r="G64" s="25"/>
      <c r="H64" s="136">
        <v>1125</v>
      </c>
    </row>
    <row r="65" spans="1:8" x14ac:dyDescent="0.25">
      <c r="A65" s="193"/>
      <c r="B65" s="47" t="s">
        <v>96</v>
      </c>
      <c r="C65" s="195"/>
      <c r="D65" s="195"/>
      <c r="E65" s="19"/>
      <c r="F65" s="19"/>
      <c r="G65" s="25"/>
      <c r="H65" s="136">
        <v>2250</v>
      </c>
    </row>
    <row r="66" spans="1:8" ht="30" x14ac:dyDescent="0.25">
      <c r="A66" s="193"/>
      <c r="B66" s="20" t="s">
        <v>97</v>
      </c>
      <c r="C66" s="195"/>
      <c r="D66" s="195"/>
      <c r="E66" s="19"/>
      <c r="F66" s="19"/>
      <c r="G66" s="25"/>
      <c r="H66" s="136"/>
    </row>
    <row r="67" spans="1:8" x14ac:dyDescent="0.25">
      <c r="A67" s="193"/>
      <c r="B67" s="22" t="s">
        <v>89</v>
      </c>
      <c r="C67" s="195"/>
      <c r="D67" s="195"/>
      <c r="E67" s="19"/>
      <c r="F67" s="19"/>
      <c r="G67" s="25"/>
      <c r="H67" s="136"/>
    </row>
    <row r="68" spans="1:8" x14ac:dyDescent="0.25">
      <c r="A68" s="193"/>
      <c r="B68" s="47" t="s">
        <v>98</v>
      </c>
      <c r="C68" s="195"/>
      <c r="D68" s="195"/>
      <c r="E68" s="19"/>
      <c r="F68" s="19"/>
      <c r="G68" s="25"/>
      <c r="H68" s="136" t="s">
        <v>79</v>
      </c>
    </row>
    <row r="69" spans="1:8" x14ac:dyDescent="0.25">
      <c r="A69" s="193"/>
      <c r="B69" s="47" t="s">
        <v>99</v>
      </c>
      <c r="C69" s="195"/>
      <c r="D69" s="195"/>
      <c r="E69" s="19"/>
      <c r="F69" s="19"/>
      <c r="G69" s="25"/>
      <c r="H69" s="136" t="s">
        <v>79</v>
      </c>
    </row>
    <row r="70" spans="1:8" x14ac:dyDescent="0.25">
      <c r="A70" s="193"/>
      <c r="B70" s="47" t="s">
        <v>100</v>
      </c>
      <c r="C70" s="195"/>
      <c r="D70" s="195"/>
      <c r="E70" s="19"/>
      <c r="F70" s="19"/>
      <c r="G70" s="25"/>
      <c r="H70" s="136" t="s">
        <v>79</v>
      </c>
    </row>
    <row r="71" spans="1:8" x14ac:dyDescent="0.25">
      <c r="A71" s="193"/>
      <c r="B71" s="20" t="s">
        <v>101</v>
      </c>
      <c r="C71" s="195"/>
      <c r="D71" s="195"/>
      <c r="E71" s="19"/>
      <c r="F71" s="19"/>
      <c r="G71" s="25"/>
      <c r="H71" s="136"/>
    </row>
    <row r="72" spans="1:8" x14ac:dyDescent="0.25">
      <c r="A72" s="193"/>
      <c r="B72" s="22" t="s">
        <v>92</v>
      </c>
      <c r="C72" s="195"/>
      <c r="D72" s="195"/>
      <c r="E72" s="19"/>
      <c r="F72" s="19"/>
      <c r="G72" s="25"/>
      <c r="H72" s="136"/>
    </row>
    <row r="73" spans="1:8" x14ac:dyDescent="0.25">
      <c r="A73" s="193"/>
      <c r="B73" s="47" t="s">
        <v>98</v>
      </c>
      <c r="C73" s="195"/>
      <c r="D73" s="195"/>
      <c r="E73" s="19"/>
      <c r="F73" s="19"/>
      <c r="G73" s="25"/>
      <c r="H73" s="136" t="s">
        <v>79</v>
      </c>
    </row>
    <row r="74" spans="1:8" x14ac:dyDescent="0.25">
      <c r="A74" s="193"/>
      <c r="B74" s="47" t="s">
        <v>99</v>
      </c>
      <c r="C74" s="195"/>
      <c r="D74" s="195"/>
      <c r="E74" s="19"/>
      <c r="F74" s="19"/>
      <c r="G74" s="25"/>
      <c r="H74" s="136" t="s">
        <v>79</v>
      </c>
    </row>
    <row r="75" spans="1:8" x14ac:dyDescent="0.25">
      <c r="A75" s="193"/>
      <c r="B75" s="47" t="s">
        <v>100</v>
      </c>
      <c r="C75" s="195"/>
      <c r="D75" s="195"/>
      <c r="E75" s="19"/>
      <c r="F75" s="19"/>
      <c r="G75" s="25"/>
      <c r="H75" s="136" t="s">
        <v>79</v>
      </c>
    </row>
    <row r="76" spans="1:8" x14ac:dyDescent="0.25">
      <c r="A76" s="193"/>
      <c r="B76" s="20" t="s">
        <v>101</v>
      </c>
      <c r="C76" s="195"/>
      <c r="D76" s="195"/>
      <c r="E76" s="19"/>
      <c r="F76" s="19"/>
      <c r="G76" s="25"/>
      <c r="H76" s="136"/>
    </row>
    <row r="77" spans="1:8" ht="45" x14ac:dyDescent="0.25">
      <c r="A77" s="193"/>
      <c r="B77" s="20" t="s">
        <v>37</v>
      </c>
      <c r="C77" s="195"/>
      <c r="D77" s="195"/>
      <c r="E77" s="19"/>
      <c r="F77" s="19"/>
      <c r="G77" s="25"/>
      <c r="H77" s="136"/>
    </row>
    <row r="78" spans="1:8" x14ac:dyDescent="0.25">
      <c r="A78" s="193"/>
      <c r="B78" s="22" t="s">
        <v>89</v>
      </c>
      <c r="C78" s="195"/>
      <c r="D78" s="195"/>
      <c r="E78" s="19"/>
      <c r="F78" s="19"/>
      <c r="G78" s="25"/>
      <c r="H78" s="136"/>
    </row>
    <row r="79" spans="1:8" x14ac:dyDescent="0.25">
      <c r="A79" s="193"/>
      <c r="B79" s="47" t="s">
        <v>102</v>
      </c>
      <c r="C79" s="195"/>
      <c r="D79" s="195"/>
      <c r="E79" s="19"/>
      <c r="F79" s="19"/>
      <c r="G79" s="25"/>
      <c r="H79" s="136">
        <v>3976</v>
      </c>
    </row>
    <row r="80" spans="1:8" x14ac:dyDescent="0.25">
      <c r="A80" s="193"/>
      <c r="B80" s="47" t="s">
        <v>103</v>
      </c>
      <c r="C80" s="195"/>
      <c r="D80" s="195"/>
      <c r="E80" s="19"/>
      <c r="F80" s="19"/>
      <c r="G80" s="25"/>
      <c r="H80" s="136">
        <v>3121</v>
      </c>
    </row>
    <row r="81" spans="1:8" x14ac:dyDescent="0.25">
      <c r="A81" s="193"/>
      <c r="B81" s="47" t="s">
        <v>104</v>
      </c>
      <c r="C81" s="195"/>
      <c r="D81" s="195"/>
      <c r="E81" s="19"/>
      <c r="F81" s="19"/>
      <c r="G81" s="25"/>
      <c r="H81" s="136">
        <v>1716</v>
      </c>
    </row>
    <row r="82" spans="1:8" x14ac:dyDescent="0.25">
      <c r="A82" s="193"/>
      <c r="B82" s="47" t="s">
        <v>105</v>
      </c>
      <c r="C82" s="195"/>
      <c r="D82" s="195"/>
      <c r="E82" s="19"/>
      <c r="F82" s="19"/>
      <c r="G82" s="25"/>
      <c r="H82" s="136">
        <v>1185</v>
      </c>
    </row>
    <row r="83" spans="1:8" x14ac:dyDescent="0.25">
      <c r="A83" s="193"/>
      <c r="B83" s="47" t="s">
        <v>106</v>
      </c>
      <c r="C83" s="195"/>
      <c r="D83" s="195"/>
      <c r="E83" s="19"/>
      <c r="F83" s="19"/>
      <c r="G83" s="25"/>
      <c r="H83" s="136">
        <v>1323</v>
      </c>
    </row>
    <row r="84" spans="1:8" x14ac:dyDescent="0.25">
      <c r="A84" s="193"/>
      <c r="B84" s="22" t="s">
        <v>92</v>
      </c>
      <c r="C84" s="195"/>
      <c r="D84" s="195"/>
      <c r="E84" s="19"/>
      <c r="F84" s="19"/>
      <c r="G84" s="25"/>
      <c r="H84" s="136"/>
    </row>
    <row r="85" spans="1:8" x14ac:dyDescent="0.25">
      <c r="A85" s="193"/>
      <c r="B85" s="47" t="s">
        <v>102</v>
      </c>
      <c r="C85" s="195"/>
      <c r="D85" s="195"/>
      <c r="E85" s="19"/>
      <c r="F85" s="19"/>
      <c r="G85" s="25"/>
      <c r="H85" s="136">
        <v>1988</v>
      </c>
    </row>
    <row r="86" spans="1:8" x14ac:dyDescent="0.25">
      <c r="A86" s="193"/>
      <c r="B86" s="47" t="s">
        <v>103</v>
      </c>
      <c r="C86" s="195"/>
      <c r="D86" s="195"/>
      <c r="E86" s="19"/>
      <c r="F86" s="19"/>
      <c r="G86" s="25"/>
      <c r="H86" s="136">
        <v>1560.5</v>
      </c>
    </row>
    <row r="87" spans="1:8" x14ac:dyDescent="0.25">
      <c r="A87" s="193"/>
      <c r="B87" s="47" t="s">
        <v>104</v>
      </c>
      <c r="C87" s="195"/>
      <c r="D87" s="195"/>
      <c r="E87" s="19"/>
      <c r="F87" s="19"/>
      <c r="G87" s="25"/>
      <c r="H87" s="136">
        <v>1716</v>
      </c>
    </row>
    <row r="88" spans="1:8" x14ac:dyDescent="0.25">
      <c r="A88" s="193"/>
      <c r="B88" s="47" t="s">
        <v>105</v>
      </c>
      <c r="C88" s="195"/>
      <c r="D88" s="195"/>
      <c r="E88" s="19"/>
      <c r="F88" s="19"/>
      <c r="G88" s="25"/>
      <c r="H88" s="136">
        <v>1185</v>
      </c>
    </row>
    <row r="89" spans="1:8" x14ac:dyDescent="0.25">
      <c r="A89" s="193"/>
      <c r="B89" s="47" t="s">
        <v>106</v>
      </c>
      <c r="C89" s="195"/>
      <c r="D89" s="195"/>
      <c r="E89" s="19"/>
      <c r="F89" s="19"/>
      <c r="G89" s="25"/>
      <c r="H89" s="136">
        <v>1323</v>
      </c>
    </row>
    <row r="90" spans="1:8" ht="25.5" x14ac:dyDescent="0.25">
      <c r="A90" s="193"/>
      <c r="B90" s="49" t="s">
        <v>17</v>
      </c>
      <c r="C90" s="197" t="s">
        <v>38</v>
      </c>
      <c r="D90" s="195" t="s">
        <v>43</v>
      </c>
      <c r="E90" s="121"/>
      <c r="F90" s="121"/>
      <c r="G90" s="122"/>
      <c r="H90" s="136"/>
    </row>
    <row r="91" spans="1:8" x14ac:dyDescent="0.25">
      <c r="A91" s="193"/>
      <c r="B91" s="22" t="s">
        <v>89</v>
      </c>
      <c r="C91" s="197"/>
      <c r="D91" s="195"/>
      <c r="E91" s="121"/>
      <c r="F91" s="121"/>
      <c r="G91" s="122"/>
      <c r="H91" s="136"/>
    </row>
    <row r="92" spans="1:8" x14ac:dyDescent="0.25">
      <c r="A92" s="193"/>
      <c r="B92" s="50" t="s">
        <v>13</v>
      </c>
      <c r="C92" s="197"/>
      <c r="D92" s="195"/>
      <c r="E92" s="121"/>
      <c r="F92" s="121"/>
      <c r="G92" s="122"/>
      <c r="H92" s="134">
        <v>287.2</v>
      </c>
    </row>
    <row r="93" spans="1:8" x14ac:dyDescent="0.25">
      <c r="A93" s="193"/>
      <c r="B93" s="50" t="s">
        <v>90</v>
      </c>
      <c r="C93" s="197"/>
      <c r="D93" s="195"/>
      <c r="E93" s="121"/>
      <c r="F93" s="121"/>
      <c r="G93" s="122"/>
      <c r="H93" s="134">
        <v>77.67</v>
      </c>
    </row>
    <row r="94" spans="1:8" x14ac:dyDescent="0.25">
      <c r="A94" s="193"/>
      <c r="B94" s="51" t="s">
        <v>91</v>
      </c>
      <c r="C94" s="197"/>
      <c r="D94" s="195"/>
      <c r="E94" s="121"/>
      <c r="F94" s="121"/>
      <c r="G94" s="122"/>
      <c r="H94" s="137">
        <v>5.0599999999999996</v>
      </c>
    </row>
    <row r="95" spans="1:8" x14ac:dyDescent="0.25">
      <c r="A95" s="193"/>
      <c r="B95" s="22" t="s">
        <v>92</v>
      </c>
      <c r="C95" s="197"/>
      <c r="D95" s="195"/>
      <c r="E95" s="121"/>
      <c r="F95" s="121"/>
      <c r="G95" s="122"/>
      <c r="H95" s="137"/>
    </row>
    <row r="96" spans="1:8" x14ac:dyDescent="0.25">
      <c r="A96" s="193"/>
      <c r="B96" s="50" t="s">
        <v>13</v>
      </c>
      <c r="C96" s="197"/>
      <c r="D96" s="195"/>
      <c r="E96" s="121"/>
      <c r="F96" s="121"/>
      <c r="G96" s="122"/>
      <c r="H96" s="136">
        <v>287.2</v>
      </c>
    </row>
    <row r="97" spans="1:8" x14ac:dyDescent="0.25">
      <c r="A97" s="193"/>
      <c r="B97" s="50" t="s">
        <v>90</v>
      </c>
      <c r="C97" s="197"/>
      <c r="D97" s="195"/>
      <c r="E97" s="121"/>
      <c r="F97" s="121"/>
      <c r="G97" s="122"/>
      <c r="H97" s="136">
        <v>77.67</v>
      </c>
    </row>
    <row r="98" spans="1:8" x14ac:dyDescent="0.25">
      <c r="A98" s="193"/>
      <c r="B98" s="51" t="s">
        <v>91</v>
      </c>
      <c r="C98" s="197"/>
      <c r="D98" s="195"/>
      <c r="E98" s="121"/>
      <c r="F98" s="121"/>
      <c r="G98" s="122"/>
      <c r="H98" s="136">
        <v>5.0599999999999996</v>
      </c>
    </row>
    <row r="99" spans="1:8" ht="25.5" x14ac:dyDescent="0.25">
      <c r="A99" s="193"/>
      <c r="B99" s="49" t="s">
        <v>26</v>
      </c>
      <c r="C99" s="197"/>
      <c r="D99" s="195"/>
      <c r="E99" s="19"/>
      <c r="F99" s="19"/>
      <c r="G99" s="27"/>
      <c r="H99" s="136"/>
    </row>
    <row r="100" spans="1:8" x14ac:dyDescent="0.25">
      <c r="A100" s="193"/>
      <c r="B100" s="49" t="s">
        <v>28</v>
      </c>
      <c r="C100" s="197"/>
      <c r="D100" s="195"/>
      <c r="E100" s="19"/>
      <c r="F100" s="19"/>
      <c r="G100" s="27"/>
      <c r="H100" s="136"/>
    </row>
    <row r="101" spans="1:8" x14ac:dyDescent="0.25">
      <c r="A101" s="193"/>
      <c r="B101" s="22" t="s">
        <v>89</v>
      </c>
      <c r="C101" s="197"/>
      <c r="D101" s="195"/>
      <c r="E101" s="19"/>
      <c r="F101" s="19"/>
      <c r="G101" s="27"/>
      <c r="H101" s="136"/>
    </row>
    <row r="102" spans="1:8" x14ac:dyDescent="0.25">
      <c r="A102" s="193"/>
      <c r="B102" s="50" t="s">
        <v>13</v>
      </c>
      <c r="C102" s="197"/>
      <c r="D102" s="195"/>
      <c r="E102" s="19"/>
      <c r="F102" s="19"/>
      <c r="G102" s="27"/>
      <c r="H102" s="136">
        <v>205.1</v>
      </c>
    </row>
    <row r="103" spans="1:8" x14ac:dyDescent="0.25">
      <c r="A103" s="193"/>
      <c r="B103" s="50" t="s">
        <v>93</v>
      </c>
      <c r="C103" s="197"/>
      <c r="D103" s="195"/>
      <c r="E103" s="19"/>
      <c r="F103" s="19"/>
      <c r="G103" s="27"/>
      <c r="H103" s="136">
        <v>55.48</v>
      </c>
    </row>
    <row r="104" spans="1:8" x14ac:dyDescent="0.25">
      <c r="A104" s="193"/>
      <c r="B104" s="50" t="s">
        <v>91</v>
      </c>
      <c r="C104" s="197"/>
      <c r="D104" s="195"/>
      <c r="E104" s="19"/>
      <c r="F104" s="19"/>
      <c r="G104" s="27"/>
      <c r="H104" s="136">
        <v>3.61</v>
      </c>
    </row>
    <row r="105" spans="1:8" x14ac:dyDescent="0.25">
      <c r="A105" s="193"/>
      <c r="B105" s="22" t="s">
        <v>92</v>
      </c>
      <c r="C105" s="197"/>
      <c r="D105" s="195"/>
      <c r="E105" s="19"/>
      <c r="F105" s="19"/>
      <c r="G105" s="27"/>
      <c r="H105" s="136"/>
    </row>
    <row r="106" spans="1:8" x14ac:dyDescent="0.25">
      <c r="A106" s="193"/>
      <c r="B106" s="50" t="s">
        <v>13</v>
      </c>
      <c r="C106" s="197"/>
      <c r="D106" s="195"/>
      <c r="E106" s="19"/>
      <c r="F106" s="19"/>
      <c r="G106" s="27"/>
      <c r="H106" s="136">
        <v>205.1</v>
      </c>
    </row>
    <row r="107" spans="1:8" x14ac:dyDescent="0.25">
      <c r="A107" s="193"/>
      <c r="B107" s="50" t="s">
        <v>93</v>
      </c>
      <c r="C107" s="197"/>
      <c r="D107" s="195"/>
      <c r="E107" s="19"/>
      <c r="F107" s="19"/>
      <c r="G107" s="27"/>
      <c r="H107" s="136">
        <v>55.48</v>
      </c>
    </row>
    <row r="108" spans="1:8" x14ac:dyDescent="0.25">
      <c r="A108" s="193"/>
      <c r="B108" s="50" t="s">
        <v>91</v>
      </c>
      <c r="C108" s="197"/>
      <c r="D108" s="195"/>
      <c r="E108" s="19"/>
      <c r="F108" s="19"/>
      <c r="G108" s="27"/>
      <c r="H108" s="136">
        <v>3.61</v>
      </c>
    </row>
    <row r="109" spans="1:8" ht="25.5" x14ac:dyDescent="0.25">
      <c r="A109" s="193"/>
      <c r="B109" s="26" t="s">
        <v>94</v>
      </c>
      <c r="C109" s="197"/>
      <c r="D109" s="195"/>
      <c r="E109" s="19"/>
      <c r="F109" s="19"/>
      <c r="G109" s="27"/>
      <c r="H109" s="136"/>
    </row>
    <row r="110" spans="1:8" x14ac:dyDescent="0.25">
      <c r="A110" s="193"/>
      <c r="B110" s="22" t="s">
        <v>89</v>
      </c>
      <c r="C110" s="197"/>
      <c r="D110" s="195"/>
      <c r="E110" s="19"/>
      <c r="F110" s="19"/>
      <c r="G110" s="27"/>
      <c r="H110" s="136"/>
    </row>
    <row r="111" spans="1:8" x14ac:dyDescent="0.25">
      <c r="A111" s="193"/>
      <c r="B111" s="50" t="s">
        <v>13</v>
      </c>
      <c r="C111" s="197"/>
      <c r="D111" s="195"/>
      <c r="E111" s="19"/>
      <c r="F111" s="19"/>
      <c r="G111" s="27"/>
      <c r="H111" s="136">
        <v>41</v>
      </c>
    </row>
    <row r="112" spans="1:8" x14ac:dyDescent="0.25">
      <c r="A112" s="193"/>
      <c r="B112" s="50" t="s">
        <v>93</v>
      </c>
      <c r="C112" s="197"/>
      <c r="D112" s="195"/>
      <c r="E112" s="19"/>
      <c r="F112" s="19"/>
      <c r="G112" s="27"/>
      <c r="H112" s="136">
        <v>11.1</v>
      </c>
    </row>
    <row r="113" spans="1:8" x14ac:dyDescent="0.25">
      <c r="A113" s="193"/>
      <c r="B113" s="50" t="s">
        <v>91</v>
      </c>
      <c r="C113" s="197"/>
      <c r="D113" s="195"/>
      <c r="E113" s="19"/>
      <c r="F113" s="19"/>
      <c r="G113" s="27"/>
      <c r="H113" s="136">
        <v>0.72</v>
      </c>
    </row>
    <row r="114" spans="1:8" x14ac:dyDescent="0.25">
      <c r="A114" s="193"/>
      <c r="B114" s="22" t="s">
        <v>92</v>
      </c>
      <c r="C114" s="197"/>
      <c r="D114" s="195"/>
      <c r="E114" s="19"/>
      <c r="F114" s="19"/>
      <c r="G114" s="27"/>
      <c r="H114" s="136"/>
    </row>
    <row r="115" spans="1:8" x14ac:dyDescent="0.25">
      <c r="A115" s="193"/>
      <c r="B115" s="50" t="s">
        <v>13</v>
      </c>
      <c r="C115" s="197"/>
      <c r="D115" s="195"/>
      <c r="E115" s="19"/>
      <c r="F115" s="19"/>
      <c r="G115" s="27"/>
      <c r="H115" s="136">
        <v>41</v>
      </c>
    </row>
    <row r="116" spans="1:8" x14ac:dyDescent="0.25">
      <c r="A116" s="193"/>
      <c r="B116" s="50" t="s">
        <v>93</v>
      </c>
      <c r="C116" s="197"/>
      <c r="D116" s="195"/>
      <c r="E116" s="19"/>
      <c r="F116" s="19"/>
      <c r="G116" s="27"/>
      <c r="H116" s="136">
        <v>11.1</v>
      </c>
    </row>
    <row r="117" spans="1:8" x14ac:dyDescent="0.25">
      <c r="A117" s="193"/>
      <c r="B117" s="50" t="s">
        <v>91</v>
      </c>
      <c r="C117" s="197"/>
      <c r="D117" s="195"/>
      <c r="E117" s="19"/>
      <c r="F117" s="19"/>
      <c r="G117" s="27"/>
      <c r="H117" s="136">
        <v>0.72</v>
      </c>
    </row>
    <row r="118" spans="1:8" ht="25.5" x14ac:dyDescent="0.25">
      <c r="A118" s="193"/>
      <c r="B118" s="26" t="s">
        <v>30</v>
      </c>
      <c r="C118" s="197"/>
      <c r="D118" s="195"/>
      <c r="E118" s="19"/>
      <c r="F118" s="19"/>
      <c r="G118" s="27"/>
      <c r="H118" s="136"/>
    </row>
    <row r="119" spans="1:8" x14ac:dyDescent="0.25">
      <c r="A119" s="193"/>
      <c r="B119" s="22" t="s">
        <v>89</v>
      </c>
      <c r="C119" s="197"/>
      <c r="D119" s="195"/>
      <c r="E119" s="19"/>
      <c r="F119" s="19"/>
      <c r="G119" s="27"/>
      <c r="H119" s="136"/>
    </row>
    <row r="120" spans="1:8" x14ac:dyDescent="0.25">
      <c r="A120" s="193"/>
      <c r="B120" s="50" t="s">
        <v>13</v>
      </c>
      <c r="C120" s="197"/>
      <c r="D120" s="195"/>
      <c r="E120" s="19"/>
      <c r="F120" s="19"/>
      <c r="G120" s="27"/>
      <c r="H120" s="136">
        <v>287.2</v>
      </c>
    </row>
    <row r="121" spans="1:8" x14ac:dyDescent="0.25">
      <c r="A121" s="193"/>
      <c r="B121" s="50" t="s">
        <v>93</v>
      </c>
      <c r="C121" s="197"/>
      <c r="D121" s="195"/>
      <c r="E121" s="19"/>
      <c r="F121" s="19"/>
      <c r="G121" s="27"/>
      <c r="H121" s="136">
        <v>77.67</v>
      </c>
    </row>
    <row r="122" spans="1:8" x14ac:dyDescent="0.25">
      <c r="A122" s="193"/>
      <c r="B122" s="50" t="s">
        <v>91</v>
      </c>
      <c r="C122" s="197"/>
      <c r="D122" s="195"/>
      <c r="E122" s="19"/>
      <c r="F122" s="19"/>
      <c r="G122" s="27"/>
      <c r="H122" s="136">
        <v>5.0599999999999996</v>
      </c>
    </row>
    <row r="123" spans="1:8" x14ac:dyDescent="0.25">
      <c r="A123" s="193"/>
      <c r="B123" s="22" t="s">
        <v>92</v>
      </c>
      <c r="C123" s="197"/>
      <c r="D123" s="195"/>
      <c r="E123" s="19"/>
      <c r="F123" s="19"/>
      <c r="G123" s="27"/>
      <c r="H123" s="136"/>
    </row>
    <row r="124" spans="1:8" x14ac:dyDescent="0.25">
      <c r="A124" s="193"/>
      <c r="B124" s="50" t="s">
        <v>13</v>
      </c>
      <c r="C124" s="197"/>
      <c r="D124" s="195"/>
      <c r="E124" s="19"/>
      <c r="F124" s="19"/>
      <c r="G124" s="27"/>
      <c r="H124" s="136">
        <v>287.2</v>
      </c>
    </row>
    <row r="125" spans="1:8" x14ac:dyDescent="0.25">
      <c r="A125" s="193"/>
      <c r="B125" s="50" t="s">
        <v>93</v>
      </c>
      <c r="C125" s="197"/>
      <c r="D125" s="195"/>
      <c r="E125" s="19"/>
      <c r="F125" s="19"/>
      <c r="G125" s="27"/>
      <c r="H125" s="136">
        <v>77.67</v>
      </c>
    </row>
    <row r="126" spans="1:8" x14ac:dyDescent="0.25">
      <c r="A126" s="193"/>
      <c r="B126" s="50" t="s">
        <v>91</v>
      </c>
      <c r="C126" s="197"/>
      <c r="D126" s="195"/>
      <c r="E126" s="19"/>
      <c r="F126" s="19"/>
      <c r="G126" s="27"/>
      <c r="H126" s="136">
        <v>5.0599999999999996</v>
      </c>
    </row>
    <row r="127" spans="1:8" ht="25.5" x14ac:dyDescent="0.25">
      <c r="A127" s="193"/>
      <c r="B127" s="26" t="s">
        <v>31</v>
      </c>
      <c r="C127" s="197"/>
      <c r="D127" s="195"/>
      <c r="E127" s="19"/>
      <c r="F127" s="19"/>
      <c r="G127" s="27"/>
      <c r="H127" s="136"/>
    </row>
    <row r="128" spans="1:8" x14ac:dyDescent="0.25">
      <c r="A128" s="193"/>
      <c r="B128" s="26" t="s">
        <v>32</v>
      </c>
      <c r="C128" s="197"/>
      <c r="D128" s="195"/>
      <c r="E128" s="19"/>
      <c r="F128" s="19"/>
      <c r="G128" s="27"/>
      <c r="H128" s="136"/>
    </row>
    <row r="129" spans="1:8" x14ac:dyDescent="0.25">
      <c r="A129" s="193"/>
      <c r="B129" s="22" t="s">
        <v>89</v>
      </c>
      <c r="C129" s="197"/>
      <c r="D129" s="195"/>
      <c r="E129" s="19"/>
      <c r="F129" s="19"/>
      <c r="G129" s="27"/>
      <c r="H129" s="136"/>
    </row>
    <row r="130" spans="1:8" x14ac:dyDescent="0.25">
      <c r="A130" s="193"/>
      <c r="B130" s="50" t="s">
        <v>95</v>
      </c>
      <c r="C130" s="197"/>
      <c r="D130" s="195"/>
      <c r="E130" s="19"/>
      <c r="F130" s="19"/>
      <c r="G130" s="27"/>
      <c r="H130" s="196">
        <v>3804</v>
      </c>
    </row>
    <row r="131" spans="1:8" x14ac:dyDescent="0.25">
      <c r="A131" s="193"/>
      <c r="B131" s="50" t="s">
        <v>96</v>
      </c>
      <c r="C131" s="197"/>
      <c r="D131" s="195"/>
      <c r="E131" s="19"/>
      <c r="F131" s="19"/>
      <c r="G131" s="27"/>
      <c r="H131" s="196"/>
    </row>
    <row r="132" spans="1:8" x14ac:dyDescent="0.25">
      <c r="A132" s="193"/>
      <c r="B132" s="22" t="s">
        <v>92</v>
      </c>
      <c r="C132" s="197"/>
      <c r="D132" s="195"/>
      <c r="E132" s="19"/>
      <c r="F132" s="19"/>
      <c r="G132" s="27"/>
      <c r="H132" s="136"/>
    </row>
    <row r="133" spans="1:8" x14ac:dyDescent="0.25">
      <c r="A133" s="193"/>
      <c r="B133" s="50" t="s">
        <v>95</v>
      </c>
      <c r="C133" s="197"/>
      <c r="D133" s="195"/>
      <c r="E133" s="19"/>
      <c r="F133" s="19"/>
      <c r="G133" s="27"/>
      <c r="H133" s="136">
        <v>1902</v>
      </c>
    </row>
    <row r="134" spans="1:8" x14ac:dyDescent="0.25">
      <c r="A134" s="193"/>
      <c r="B134" s="50" t="s">
        <v>96</v>
      </c>
      <c r="C134" s="197"/>
      <c r="D134" s="195"/>
      <c r="E134" s="19"/>
      <c r="F134" s="19"/>
      <c r="G134" s="27"/>
      <c r="H134" s="136">
        <v>3804</v>
      </c>
    </row>
    <row r="135" spans="1:8" x14ac:dyDescent="0.25">
      <c r="A135" s="193"/>
      <c r="B135" s="26" t="s">
        <v>34</v>
      </c>
      <c r="C135" s="197"/>
      <c r="D135" s="195"/>
      <c r="E135" s="19"/>
      <c r="F135" s="19"/>
      <c r="G135" s="27"/>
      <c r="H135" s="136"/>
    </row>
    <row r="136" spans="1:8" x14ac:dyDescent="0.25">
      <c r="A136" s="193"/>
      <c r="B136" s="22" t="s">
        <v>89</v>
      </c>
      <c r="C136" s="197"/>
      <c r="D136" s="195"/>
      <c r="E136" s="19"/>
      <c r="F136" s="19"/>
      <c r="G136" s="27"/>
      <c r="H136" s="136"/>
    </row>
    <row r="137" spans="1:8" x14ac:dyDescent="0.25">
      <c r="A137" s="193"/>
      <c r="B137" s="50" t="s">
        <v>95</v>
      </c>
      <c r="C137" s="197"/>
      <c r="D137" s="195"/>
      <c r="E137" s="19"/>
      <c r="F137" s="19"/>
      <c r="G137" s="27"/>
      <c r="H137" s="196">
        <v>3489</v>
      </c>
    </row>
    <row r="138" spans="1:8" x14ac:dyDescent="0.25">
      <c r="A138" s="193"/>
      <c r="B138" s="50" t="s">
        <v>96</v>
      </c>
      <c r="C138" s="197"/>
      <c r="D138" s="195"/>
      <c r="E138" s="19"/>
      <c r="F138" s="19"/>
      <c r="G138" s="27"/>
      <c r="H138" s="196"/>
    </row>
    <row r="139" spans="1:8" x14ac:dyDescent="0.25">
      <c r="A139" s="193"/>
      <c r="B139" s="22" t="s">
        <v>92</v>
      </c>
      <c r="C139" s="197"/>
      <c r="D139" s="195"/>
      <c r="E139" s="19"/>
      <c r="F139" s="19"/>
      <c r="G139" s="27"/>
      <c r="H139" s="136"/>
    </row>
    <row r="140" spans="1:8" x14ac:dyDescent="0.25">
      <c r="A140" s="193"/>
      <c r="B140" s="50" t="s">
        <v>95</v>
      </c>
      <c r="C140" s="197"/>
      <c r="D140" s="195"/>
      <c r="E140" s="19"/>
      <c r="F140" s="19"/>
      <c r="G140" s="27"/>
      <c r="H140" s="136">
        <v>1744.5</v>
      </c>
    </row>
    <row r="141" spans="1:8" x14ac:dyDescent="0.25">
      <c r="A141" s="193"/>
      <c r="B141" s="50" t="s">
        <v>96</v>
      </c>
      <c r="C141" s="197"/>
      <c r="D141" s="195"/>
      <c r="E141" s="19"/>
      <c r="F141" s="19"/>
      <c r="G141" s="27"/>
      <c r="H141" s="136">
        <v>3489</v>
      </c>
    </row>
    <row r="142" spans="1:8" ht="25.5" x14ac:dyDescent="0.25">
      <c r="A142" s="193"/>
      <c r="B142" s="26" t="s">
        <v>97</v>
      </c>
      <c r="C142" s="197"/>
      <c r="D142" s="195"/>
      <c r="E142" s="19"/>
      <c r="F142" s="19"/>
      <c r="G142" s="27"/>
      <c r="H142" s="136"/>
    </row>
    <row r="143" spans="1:8" x14ac:dyDescent="0.25">
      <c r="A143" s="193"/>
      <c r="B143" s="22" t="s">
        <v>89</v>
      </c>
      <c r="C143" s="197"/>
      <c r="D143" s="195"/>
      <c r="E143" s="19"/>
      <c r="F143" s="19"/>
      <c r="G143" s="27"/>
      <c r="H143" s="136"/>
    </row>
    <row r="144" spans="1:8" x14ac:dyDescent="0.25">
      <c r="A144" s="193"/>
      <c r="B144" s="50" t="s">
        <v>98</v>
      </c>
      <c r="C144" s="197"/>
      <c r="D144" s="195"/>
      <c r="E144" s="19"/>
      <c r="F144" s="19"/>
      <c r="G144" s="27"/>
      <c r="H144" s="136">
        <v>2646</v>
      </c>
    </row>
    <row r="145" spans="1:8" x14ac:dyDescent="0.25">
      <c r="A145" s="193"/>
      <c r="B145" s="50" t="s">
        <v>99</v>
      </c>
      <c r="C145" s="197"/>
      <c r="D145" s="195"/>
      <c r="E145" s="19"/>
      <c r="F145" s="19"/>
      <c r="G145" s="27"/>
      <c r="H145" s="136">
        <v>1309</v>
      </c>
    </row>
    <row r="146" spans="1:8" x14ac:dyDescent="0.25">
      <c r="A146" s="193"/>
      <c r="B146" s="50" t="s">
        <v>100</v>
      </c>
      <c r="C146" s="197"/>
      <c r="D146" s="195"/>
      <c r="E146" s="23"/>
      <c r="F146" s="28"/>
      <c r="G146" s="19"/>
      <c r="H146" s="136">
        <v>572</v>
      </c>
    </row>
    <row r="147" spans="1:8" x14ac:dyDescent="0.25">
      <c r="A147" s="193"/>
      <c r="B147" s="22" t="s">
        <v>92</v>
      </c>
      <c r="C147" s="197"/>
      <c r="D147" s="195"/>
      <c r="E147" s="23"/>
      <c r="F147" s="28"/>
      <c r="G147" s="19"/>
      <c r="H147" s="136"/>
    </row>
    <row r="148" spans="1:8" x14ac:dyDescent="0.25">
      <c r="A148" s="193"/>
      <c r="B148" s="50" t="s">
        <v>98</v>
      </c>
      <c r="C148" s="197"/>
      <c r="D148" s="195"/>
      <c r="E148" s="23"/>
      <c r="F148" s="28"/>
      <c r="G148" s="19"/>
      <c r="H148" s="136">
        <v>1323</v>
      </c>
    </row>
    <row r="149" spans="1:8" x14ac:dyDescent="0.25">
      <c r="A149" s="193"/>
      <c r="B149" s="50" t="s">
        <v>99</v>
      </c>
      <c r="C149" s="197"/>
      <c r="D149" s="195"/>
      <c r="E149" s="23"/>
      <c r="F149" s="28"/>
      <c r="G149" s="19"/>
      <c r="H149" s="136">
        <v>1309</v>
      </c>
    </row>
    <row r="150" spans="1:8" x14ac:dyDescent="0.25">
      <c r="A150" s="193"/>
      <c r="B150" s="50" t="s">
        <v>100</v>
      </c>
      <c r="C150" s="197"/>
      <c r="D150" s="195"/>
      <c r="E150" s="23"/>
      <c r="F150" s="28"/>
      <c r="G150" s="19"/>
      <c r="H150" s="136">
        <v>572</v>
      </c>
    </row>
    <row r="151" spans="1:8" x14ac:dyDescent="0.25">
      <c r="A151" s="193"/>
      <c r="B151" s="26" t="s">
        <v>101</v>
      </c>
      <c r="C151" s="197"/>
      <c r="D151" s="195"/>
      <c r="E151" s="23"/>
      <c r="F151" s="28"/>
      <c r="G151" s="19"/>
      <c r="H151" s="136"/>
    </row>
    <row r="152" spans="1:8" ht="38.25" x14ac:dyDescent="0.25">
      <c r="A152" s="193"/>
      <c r="B152" s="26" t="s">
        <v>37</v>
      </c>
      <c r="C152" s="197"/>
      <c r="D152" s="195"/>
      <c r="E152" s="19"/>
      <c r="F152" s="19"/>
      <c r="G152" s="27"/>
      <c r="H152" s="136"/>
    </row>
    <row r="153" spans="1:8" x14ac:dyDescent="0.25">
      <c r="A153" s="193"/>
      <c r="B153" s="22" t="s">
        <v>89</v>
      </c>
      <c r="C153" s="197"/>
      <c r="D153" s="195"/>
      <c r="E153" s="19"/>
      <c r="F153" s="19"/>
      <c r="G153" s="27"/>
      <c r="H153" s="136"/>
    </row>
    <row r="154" spans="1:8" x14ac:dyDescent="0.25">
      <c r="A154" s="193"/>
      <c r="B154" s="50" t="s">
        <v>102</v>
      </c>
      <c r="C154" s="197"/>
      <c r="D154" s="195"/>
      <c r="E154" s="19"/>
      <c r="F154" s="19"/>
      <c r="G154" s="27"/>
      <c r="H154" s="136" t="s">
        <v>79</v>
      </c>
    </row>
    <row r="155" spans="1:8" x14ac:dyDescent="0.25">
      <c r="A155" s="193"/>
      <c r="B155" s="50" t="s">
        <v>103</v>
      </c>
      <c r="C155" s="197"/>
      <c r="D155" s="195"/>
      <c r="E155" s="19"/>
      <c r="F155" s="19"/>
      <c r="G155" s="27"/>
      <c r="H155" s="136" t="s">
        <v>79</v>
      </c>
    </row>
    <row r="156" spans="1:8" x14ac:dyDescent="0.25">
      <c r="A156" s="193"/>
      <c r="B156" s="50" t="s">
        <v>104</v>
      </c>
      <c r="C156" s="197"/>
      <c r="D156" s="195"/>
      <c r="E156" s="19"/>
      <c r="F156" s="19"/>
      <c r="G156" s="27"/>
      <c r="H156" s="136" t="s">
        <v>79</v>
      </c>
    </row>
    <row r="157" spans="1:8" x14ac:dyDescent="0.25">
      <c r="A157" s="193"/>
      <c r="B157" s="50" t="s">
        <v>105</v>
      </c>
      <c r="C157" s="197"/>
      <c r="D157" s="195"/>
      <c r="E157" s="19"/>
      <c r="F157" s="19"/>
      <c r="G157" s="27"/>
      <c r="H157" s="136" t="s">
        <v>79</v>
      </c>
    </row>
    <row r="158" spans="1:8" x14ac:dyDescent="0.25">
      <c r="A158" s="193"/>
      <c r="B158" s="50" t="s">
        <v>106</v>
      </c>
      <c r="C158" s="197"/>
      <c r="D158" s="195"/>
      <c r="E158" s="19"/>
      <c r="F158" s="19"/>
      <c r="G158" s="27"/>
      <c r="H158" s="136" t="s">
        <v>79</v>
      </c>
    </row>
    <row r="159" spans="1:8" x14ac:dyDescent="0.25">
      <c r="A159" s="193"/>
      <c r="B159" s="22" t="s">
        <v>92</v>
      </c>
      <c r="C159" s="197"/>
      <c r="D159" s="195"/>
      <c r="E159" s="19"/>
      <c r="F159" s="19"/>
      <c r="G159" s="27"/>
      <c r="H159" s="136"/>
    </row>
    <row r="160" spans="1:8" x14ac:dyDescent="0.25">
      <c r="A160" s="193"/>
      <c r="B160" s="50" t="s">
        <v>102</v>
      </c>
      <c r="C160" s="197"/>
      <c r="D160" s="195"/>
      <c r="E160" s="19"/>
      <c r="F160" s="19"/>
      <c r="G160" s="27"/>
      <c r="H160" s="136" t="s">
        <v>79</v>
      </c>
    </row>
    <row r="161" spans="1:8" x14ac:dyDescent="0.25">
      <c r="A161" s="193"/>
      <c r="B161" s="50" t="s">
        <v>103</v>
      </c>
      <c r="C161" s="197"/>
      <c r="D161" s="195"/>
      <c r="E161" s="19"/>
      <c r="F161" s="19"/>
      <c r="G161" s="27"/>
      <c r="H161" s="136" t="s">
        <v>79</v>
      </c>
    </row>
    <row r="162" spans="1:8" x14ac:dyDescent="0.25">
      <c r="A162" s="193"/>
      <c r="B162" s="50" t="s">
        <v>104</v>
      </c>
      <c r="C162" s="197"/>
      <c r="D162" s="195"/>
      <c r="E162" s="19"/>
      <c r="F162" s="19"/>
      <c r="G162" s="27"/>
      <c r="H162" s="136" t="s">
        <v>79</v>
      </c>
    </row>
    <row r="163" spans="1:8" x14ac:dyDescent="0.25">
      <c r="A163" s="193"/>
      <c r="B163" s="50" t="s">
        <v>105</v>
      </c>
      <c r="C163" s="197"/>
      <c r="D163" s="195"/>
      <c r="E163" s="19"/>
      <c r="F163" s="19"/>
      <c r="G163" s="27"/>
      <c r="H163" s="136" t="s">
        <v>79</v>
      </c>
    </row>
    <row r="164" spans="1:8" x14ac:dyDescent="0.25">
      <c r="A164" s="193"/>
      <c r="B164" s="50" t="s">
        <v>106</v>
      </c>
      <c r="C164" s="197"/>
      <c r="D164" s="195"/>
      <c r="E164" s="19"/>
      <c r="F164" s="19"/>
      <c r="G164" s="27"/>
      <c r="H164" s="136" t="s">
        <v>79</v>
      </c>
    </row>
    <row r="165" spans="1:8" x14ac:dyDescent="0.25">
      <c r="A165" s="22"/>
      <c r="B165" s="198" t="s">
        <v>40</v>
      </c>
      <c r="C165" s="198"/>
      <c r="D165" s="198"/>
      <c r="E165" s="198"/>
      <c r="F165" s="198"/>
      <c r="G165" s="198"/>
      <c r="H165" s="198"/>
    </row>
    <row r="166" spans="1:8" ht="75" x14ac:dyDescent="0.25">
      <c r="A166" s="193" t="s">
        <v>326</v>
      </c>
      <c r="B166" s="20" t="s">
        <v>41</v>
      </c>
      <c r="C166" s="193" t="s">
        <v>18</v>
      </c>
      <c r="D166" s="193" t="s">
        <v>43</v>
      </c>
      <c r="E166" s="193"/>
      <c r="F166" s="193"/>
      <c r="G166" s="193"/>
      <c r="H166" s="136"/>
    </row>
    <row r="167" spans="1:8" x14ac:dyDescent="0.25">
      <c r="A167" s="193"/>
      <c r="B167" s="22" t="s">
        <v>89</v>
      </c>
      <c r="C167" s="193"/>
      <c r="D167" s="193"/>
      <c r="E167" s="121"/>
      <c r="F167" s="121"/>
      <c r="G167" s="121"/>
      <c r="H167" s="136"/>
    </row>
    <row r="168" spans="1:8" x14ac:dyDescent="0.25">
      <c r="A168" s="193"/>
      <c r="B168" s="52" t="s">
        <v>13</v>
      </c>
      <c r="C168" s="193"/>
      <c r="D168" s="193"/>
      <c r="E168" s="121"/>
      <c r="F168" s="121"/>
      <c r="G168" s="121"/>
      <c r="H168" s="136">
        <v>820.5</v>
      </c>
    </row>
    <row r="169" spans="1:8" x14ac:dyDescent="0.25">
      <c r="A169" s="193"/>
      <c r="B169" s="52" t="s">
        <v>93</v>
      </c>
      <c r="C169" s="193"/>
      <c r="D169" s="193"/>
      <c r="E169" s="121"/>
      <c r="F169" s="121"/>
      <c r="G169" s="121"/>
      <c r="H169" s="136">
        <v>221.92</v>
      </c>
    </row>
    <row r="170" spans="1:8" x14ac:dyDescent="0.25">
      <c r="A170" s="193"/>
      <c r="B170" s="52" t="s">
        <v>91</v>
      </c>
      <c r="C170" s="193"/>
      <c r="D170" s="193"/>
      <c r="E170" s="121"/>
      <c r="F170" s="121"/>
      <c r="G170" s="121"/>
      <c r="H170" s="136">
        <v>14.45</v>
      </c>
    </row>
    <row r="171" spans="1:8" x14ac:dyDescent="0.25">
      <c r="A171" s="193"/>
      <c r="B171" s="22" t="s">
        <v>92</v>
      </c>
      <c r="C171" s="193"/>
      <c r="D171" s="193"/>
      <c r="E171" s="121"/>
      <c r="F171" s="121"/>
      <c r="G171" s="121"/>
      <c r="H171" s="136"/>
    </row>
    <row r="172" spans="1:8" x14ac:dyDescent="0.25">
      <c r="A172" s="193"/>
      <c r="B172" s="52" t="s">
        <v>13</v>
      </c>
      <c r="C172" s="193"/>
      <c r="D172" s="193"/>
      <c r="E172" s="121"/>
      <c r="F172" s="121"/>
      <c r="G172" s="121"/>
      <c r="H172" s="136">
        <v>820.5</v>
      </c>
    </row>
    <row r="173" spans="1:8" x14ac:dyDescent="0.25">
      <c r="A173" s="193"/>
      <c r="B173" s="52" t="s">
        <v>93</v>
      </c>
      <c r="C173" s="193"/>
      <c r="D173" s="193"/>
      <c r="E173" s="121"/>
      <c r="F173" s="121"/>
      <c r="G173" s="121"/>
      <c r="H173" s="136">
        <v>221.92</v>
      </c>
    </row>
    <row r="174" spans="1:8" x14ac:dyDescent="0.25">
      <c r="A174" s="193"/>
      <c r="B174" s="52" t="s">
        <v>91</v>
      </c>
      <c r="C174" s="193"/>
      <c r="D174" s="193"/>
      <c r="E174" s="121"/>
      <c r="F174" s="121"/>
      <c r="G174" s="121"/>
      <c r="H174" s="136">
        <v>14.45</v>
      </c>
    </row>
    <row r="175" spans="1:8" ht="30" x14ac:dyDescent="0.25">
      <c r="A175" s="193"/>
      <c r="B175" s="76" t="s">
        <v>316</v>
      </c>
      <c r="C175" s="193"/>
      <c r="D175" s="193"/>
      <c r="E175" s="121"/>
      <c r="F175" s="121"/>
      <c r="G175" s="121"/>
      <c r="H175" s="136"/>
    </row>
    <row r="176" spans="1:8" x14ac:dyDescent="0.25">
      <c r="A176" s="193"/>
      <c r="B176" s="22" t="s">
        <v>89</v>
      </c>
      <c r="C176" s="193"/>
      <c r="D176" s="193"/>
      <c r="E176" s="121"/>
      <c r="F176" s="121"/>
      <c r="G176" s="121"/>
      <c r="H176" s="136"/>
    </row>
    <row r="177" spans="1:8" x14ac:dyDescent="0.25">
      <c r="A177" s="193"/>
      <c r="B177" s="52" t="s">
        <v>13</v>
      </c>
      <c r="C177" s="193"/>
      <c r="D177" s="193"/>
      <c r="E177" s="121"/>
      <c r="F177" s="121"/>
      <c r="G177" s="121"/>
      <c r="H177" s="136">
        <v>287.2</v>
      </c>
    </row>
    <row r="178" spans="1:8" x14ac:dyDescent="0.25">
      <c r="A178" s="193"/>
      <c r="B178" s="52" t="s">
        <v>93</v>
      </c>
      <c r="C178" s="193"/>
      <c r="D178" s="193"/>
      <c r="E178" s="121"/>
      <c r="F178" s="121"/>
      <c r="G178" s="121"/>
      <c r="H178" s="136">
        <v>77.67</v>
      </c>
    </row>
    <row r="179" spans="1:8" x14ac:dyDescent="0.25">
      <c r="A179" s="193"/>
      <c r="B179" s="52" t="s">
        <v>91</v>
      </c>
      <c r="C179" s="193"/>
      <c r="D179" s="193"/>
      <c r="E179" s="121"/>
      <c r="F179" s="121"/>
      <c r="G179" s="121"/>
      <c r="H179" s="136">
        <v>5.0599999999999996</v>
      </c>
    </row>
    <row r="180" spans="1:8" x14ac:dyDescent="0.25">
      <c r="A180" s="193"/>
      <c r="B180" s="22" t="s">
        <v>92</v>
      </c>
      <c r="C180" s="193"/>
      <c r="D180" s="193"/>
      <c r="E180" s="121"/>
      <c r="F180" s="121"/>
      <c r="G180" s="121"/>
      <c r="H180" s="136"/>
    </row>
    <row r="181" spans="1:8" x14ac:dyDescent="0.25">
      <c r="A181" s="193"/>
      <c r="B181" s="52" t="s">
        <v>13</v>
      </c>
      <c r="C181" s="193"/>
      <c r="D181" s="193"/>
      <c r="E181" s="121"/>
      <c r="F181" s="121"/>
      <c r="G181" s="121"/>
      <c r="H181" s="136">
        <v>287.2</v>
      </c>
    </row>
    <row r="182" spans="1:8" x14ac:dyDescent="0.25">
      <c r="A182" s="193"/>
      <c r="B182" s="52" t="s">
        <v>93</v>
      </c>
      <c r="C182" s="193"/>
      <c r="D182" s="193"/>
      <c r="E182" s="121"/>
      <c r="F182" s="121"/>
      <c r="G182" s="121"/>
      <c r="H182" s="136">
        <v>77.67</v>
      </c>
    </row>
    <row r="183" spans="1:8" x14ac:dyDescent="0.25">
      <c r="A183" s="193"/>
      <c r="B183" s="52" t="s">
        <v>91</v>
      </c>
      <c r="C183" s="193"/>
      <c r="D183" s="193"/>
      <c r="E183" s="121"/>
      <c r="F183" s="121"/>
      <c r="G183" s="121"/>
      <c r="H183" s="136">
        <v>5.0599999999999996</v>
      </c>
    </row>
    <row r="184" spans="1:8" ht="30" x14ac:dyDescent="0.25">
      <c r="A184" s="193"/>
      <c r="B184" s="19" t="s">
        <v>317</v>
      </c>
      <c r="C184" s="193"/>
      <c r="D184" s="193"/>
      <c r="E184" s="121"/>
      <c r="F184" s="121"/>
      <c r="G184" s="121"/>
      <c r="H184" s="136"/>
    </row>
    <row r="185" spans="1:8" x14ac:dyDescent="0.25">
      <c r="A185" s="193"/>
      <c r="B185" s="22" t="s">
        <v>89</v>
      </c>
      <c r="C185" s="193"/>
      <c r="D185" s="193"/>
      <c r="E185" s="121"/>
      <c r="F185" s="121"/>
      <c r="G185" s="121"/>
      <c r="H185" s="136"/>
    </row>
    <row r="186" spans="1:8" x14ac:dyDescent="0.25">
      <c r="A186" s="193"/>
      <c r="B186" s="52" t="s">
        <v>13</v>
      </c>
      <c r="C186" s="193"/>
      <c r="D186" s="193"/>
      <c r="E186" s="121"/>
      <c r="F186" s="121"/>
      <c r="G186" s="121"/>
      <c r="H186" s="136">
        <v>205.1</v>
      </c>
    </row>
    <row r="187" spans="1:8" x14ac:dyDescent="0.25">
      <c r="A187" s="193"/>
      <c r="B187" s="52" t="s">
        <v>93</v>
      </c>
      <c r="C187" s="193"/>
      <c r="D187" s="193"/>
      <c r="E187" s="121"/>
      <c r="F187" s="121"/>
      <c r="G187" s="121"/>
      <c r="H187" s="136">
        <v>55.48</v>
      </c>
    </row>
    <row r="188" spans="1:8" x14ac:dyDescent="0.25">
      <c r="A188" s="193"/>
      <c r="B188" s="52" t="s">
        <v>91</v>
      </c>
      <c r="C188" s="193"/>
      <c r="D188" s="193"/>
      <c r="E188" s="121"/>
      <c r="F188" s="121"/>
      <c r="G188" s="121"/>
      <c r="H188" s="136">
        <v>3.61</v>
      </c>
    </row>
    <row r="189" spans="1:8" x14ac:dyDescent="0.25">
      <c r="A189" s="193"/>
      <c r="B189" s="22" t="s">
        <v>92</v>
      </c>
      <c r="C189" s="193"/>
      <c r="D189" s="193"/>
      <c r="E189" s="121"/>
      <c r="F189" s="121"/>
      <c r="G189" s="121"/>
      <c r="H189" s="136"/>
    </row>
    <row r="190" spans="1:8" x14ac:dyDescent="0.25">
      <c r="A190" s="193"/>
      <c r="B190" s="52" t="s">
        <v>13</v>
      </c>
      <c r="C190" s="193"/>
      <c r="D190" s="193"/>
      <c r="E190" s="121"/>
      <c r="F190" s="121"/>
      <c r="G190" s="121"/>
      <c r="H190" s="136">
        <v>205.1</v>
      </c>
    </row>
    <row r="191" spans="1:8" x14ac:dyDescent="0.25">
      <c r="A191" s="193"/>
      <c r="B191" s="52" t="s">
        <v>93</v>
      </c>
      <c r="C191" s="193"/>
      <c r="D191" s="193"/>
      <c r="E191" s="121"/>
      <c r="F191" s="121"/>
      <c r="G191" s="121"/>
      <c r="H191" s="136">
        <v>55.48</v>
      </c>
    </row>
    <row r="192" spans="1:8" x14ac:dyDescent="0.25">
      <c r="A192" s="193"/>
      <c r="B192" s="52" t="s">
        <v>91</v>
      </c>
      <c r="C192" s="193"/>
      <c r="D192" s="193"/>
      <c r="E192" s="121"/>
      <c r="F192" s="121"/>
      <c r="G192" s="121"/>
      <c r="H192" s="136">
        <v>3.61</v>
      </c>
    </row>
    <row r="193" spans="1:8" ht="30" x14ac:dyDescent="0.25">
      <c r="A193" s="193"/>
      <c r="B193" s="20" t="s">
        <v>318</v>
      </c>
      <c r="C193" s="193"/>
      <c r="D193" s="193"/>
      <c r="E193" s="121"/>
      <c r="F193" s="121"/>
      <c r="G193" s="121"/>
      <c r="H193" s="136"/>
    </row>
    <row r="194" spans="1:8" x14ac:dyDescent="0.25">
      <c r="A194" s="193"/>
      <c r="B194" s="22" t="s">
        <v>89</v>
      </c>
      <c r="C194" s="193"/>
      <c r="D194" s="193"/>
      <c r="E194" s="121"/>
      <c r="F194" s="121"/>
      <c r="G194" s="121"/>
      <c r="H194" s="136"/>
    </row>
    <row r="195" spans="1:8" x14ac:dyDescent="0.25">
      <c r="A195" s="193"/>
      <c r="B195" s="52" t="s">
        <v>13</v>
      </c>
      <c r="C195" s="193"/>
      <c r="D195" s="193"/>
      <c r="E195" s="121"/>
      <c r="F195" s="121"/>
      <c r="G195" s="121"/>
      <c r="H195" s="136">
        <v>41</v>
      </c>
    </row>
    <row r="196" spans="1:8" x14ac:dyDescent="0.25">
      <c r="A196" s="193"/>
      <c r="B196" s="52" t="s">
        <v>93</v>
      </c>
      <c r="C196" s="193"/>
      <c r="D196" s="193"/>
      <c r="E196" s="121"/>
      <c r="F196" s="121"/>
      <c r="G196" s="121"/>
      <c r="H196" s="136">
        <v>11.1</v>
      </c>
    </row>
    <row r="197" spans="1:8" x14ac:dyDescent="0.25">
      <c r="A197" s="193"/>
      <c r="B197" s="52" t="s">
        <v>91</v>
      </c>
      <c r="C197" s="193"/>
      <c r="D197" s="193"/>
      <c r="E197" s="121"/>
      <c r="F197" s="121"/>
      <c r="G197" s="121"/>
      <c r="H197" s="136">
        <v>0.72</v>
      </c>
    </row>
    <row r="198" spans="1:8" x14ac:dyDescent="0.25">
      <c r="A198" s="193"/>
      <c r="B198" s="22" t="s">
        <v>92</v>
      </c>
      <c r="C198" s="193"/>
      <c r="D198" s="193"/>
      <c r="E198" s="121"/>
      <c r="F198" s="121"/>
      <c r="G198" s="121"/>
      <c r="H198" s="136"/>
    </row>
    <row r="199" spans="1:8" x14ac:dyDescent="0.25">
      <c r="A199" s="193"/>
      <c r="B199" s="52" t="s">
        <v>107</v>
      </c>
      <c r="C199" s="193"/>
      <c r="D199" s="193"/>
      <c r="E199" s="121"/>
      <c r="F199" s="121"/>
      <c r="G199" s="121"/>
      <c r="H199" s="136">
        <v>41</v>
      </c>
    </row>
    <row r="200" spans="1:8" x14ac:dyDescent="0.25">
      <c r="A200" s="193"/>
      <c r="B200" s="52" t="s">
        <v>93</v>
      </c>
      <c r="C200" s="193"/>
      <c r="D200" s="193"/>
      <c r="E200" s="121"/>
      <c r="F200" s="121"/>
      <c r="G200" s="121"/>
      <c r="H200" s="136">
        <v>11.1</v>
      </c>
    </row>
    <row r="201" spans="1:8" x14ac:dyDescent="0.25">
      <c r="A201" s="193"/>
      <c r="B201" s="52" t="s">
        <v>91</v>
      </c>
      <c r="C201" s="193"/>
      <c r="D201" s="193"/>
      <c r="E201" s="121"/>
      <c r="F201" s="121"/>
      <c r="G201" s="121"/>
      <c r="H201" s="136">
        <v>0.72</v>
      </c>
    </row>
    <row r="202" spans="1:8" ht="30" x14ac:dyDescent="0.25">
      <c r="A202" s="193"/>
      <c r="B202" s="20" t="s">
        <v>319</v>
      </c>
      <c r="C202" s="193"/>
      <c r="D202" s="193"/>
      <c r="E202" s="121"/>
      <c r="F202" s="121"/>
      <c r="G202" s="121"/>
      <c r="H202" s="136"/>
    </row>
    <row r="203" spans="1:8" x14ac:dyDescent="0.25">
      <c r="A203" s="193"/>
      <c r="B203" s="22" t="s">
        <v>89</v>
      </c>
      <c r="C203" s="193"/>
      <c r="D203" s="193"/>
      <c r="E203" s="121"/>
      <c r="F203" s="121"/>
      <c r="G203" s="121"/>
      <c r="H203" s="136"/>
    </row>
    <row r="204" spans="1:8" x14ac:dyDescent="0.25">
      <c r="A204" s="193"/>
      <c r="B204" s="52" t="s">
        <v>13</v>
      </c>
      <c r="C204" s="193"/>
      <c r="D204" s="193"/>
      <c r="E204" s="121"/>
      <c r="F204" s="121"/>
      <c r="G204" s="121"/>
      <c r="H204" s="136">
        <v>287.2</v>
      </c>
    </row>
    <row r="205" spans="1:8" x14ac:dyDescent="0.25">
      <c r="A205" s="193"/>
      <c r="B205" s="52" t="s">
        <v>93</v>
      </c>
      <c r="C205" s="193"/>
      <c r="D205" s="193"/>
      <c r="E205" s="121"/>
      <c r="F205" s="121"/>
      <c r="G205" s="121"/>
      <c r="H205" s="136">
        <v>77.67</v>
      </c>
    </row>
    <row r="206" spans="1:8" x14ac:dyDescent="0.25">
      <c r="A206" s="193"/>
      <c r="B206" s="52" t="s">
        <v>91</v>
      </c>
      <c r="C206" s="193"/>
      <c r="D206" s="193"/>
      <c r="E206" s="121"/>
      <c r="F206" s="121"/>
      <c r="G206" s="121"/>
      <c r="H206" s="136">
        <v>5.0599999999999996</v>
      </c>
    </row>
    <row r="207" spans="1:8" x14ac:dyDescent="0.25">
      <c r="A207" s="193"/>
      <c r="B207" s="22" t="s">
        <v>92</v>
      </c>
      <c r="C207" s="193"/>
      <c r="D207" s="193"/>
      <c r="E207" s="121"/>
      <c r="F207" s="121"/>
      <c r="G207" s="121"/>
      <c r="H207" s="136"/>
    </row>
    <row r="208" spans="1:8" x14ac:dyDescent="0.25">
      <c r="A208" s="193"/>
      <c r="B208" s="52" t="s">
        <v>13</v>
      </c>
      <c r="C208" s="193"/>
      <c r="D208" s="193"/>
      <c r="E208" s="121"/>
      <c r="F208" s="121"/>
      <c r="G208" s="121"/>
      <c r="H208" s="136">
        <v>287.2</v>
      </c>
    </row>
    <row r="209" spans="1:8" x14ac:dyDescent="0.25">
      <c r="A209" s="193"/>
      <c r="B209" s="52" t="s">
        <v>93</v>
      </c>
      <c r="C209" s="193"/>
      <c r="D209" s="193"/>
      <c r="E209" s="121"/>
      <c r="F209" s="121"/>
      <c r="G209" s="121"/>
      <c r="H209" s="136">
        <v>77.67</v>
      </c>
    </row>
    <row r="210" spans="1:8" x14ac:dyDescent="0.25">
      <c r="A210" s="193"/>
      <c r="B210" s="52" t="s">
        <v>91</v>
      </c>
      <c r="C210" s="193"/>
      <c r="D210" s="193"/>
      <c r="E210" s="121"/>
      <c r="F210" s="121"/>
      <c r="G210" s="121"/>
      <c r="H210" s="136">
        <v>5.0599999999999996</v>
      </c>
    </row>
    <row r="211" spans="1:8" ht="75" x14ac:dyDescent="0.25">
      <c r="A211" s="193"/>
      <c r="B211" s="18" t="s">
        <v>323</v>
      </c>
      <c r="C211" s="193"/>
      <c r="D211" s="193"/>
      <c r="E211" s="193"/>
      <c r="F211" s="193"/>
      <c r="G211" s="193"/>
      <c r="H211" s="193"/>
    </row>
    <row r="212" spans="1:8" x14ac:dyDescent="0.25">
      <c r="A212" s="193"/>
      <c r="B212" s="22" t="s">
        <v>89</v>
      </c>
      <c r="C212" s="193"/>
      <c r="D212" s="193"/>
      <c r="E212" s="121"/>
      <c r="F212" s="121"/>
      <c r="G212" s="121"/>
      <c r="H212" s="134">
        <v>221.92</v>
      </c>
    </row>
    <row r="213" spans="1:8" x14ac:dyDescent="0.25">
      <c r="A213" s="193"/>
      <c r="B213" s="22" t="s">
        <v>92</v>
      </c>
      <c r="C213" s="193"/>
      <c r="D213" s="193"/>
      <c r="E213" s="121"/>
      <c r="F213" s="121"/>
      <c r="G213" s="121"/>
      <c r="H213" s="134">
        <v>221.92</v>
      </c>
    </row>
    <row r="214" spans="1:8" ht="30" x14ac:dyDescent="0.25">
      <c r="A214" s="193"/>
      <c r="B214" s="76" t="s">
        <v>316</v>
      </c>
      <c r="C214" s="193"/>
      <c r="D214" s="193"/>
      <c r="E214" s="121"/>
      <c r="F214" s="121"/>
      <c r="G214" s="121"/>
      <c r="H214" s="136"/>
    </row>
    <row r="215" spans="1:8" x14ac:dyDescent="0.25">
      <c r="A215" s="193"/>
      <c r="B215" s="22" t="s">
        <v>89</v>
      </c>
      <c r="C215" s="193"/>
      <c r="D215" s="193"/>
      <c r="E215" s="121"/>
      <c r="F215" s="121"/>
      <c r="G215" s="121"/>
      <c r="H215" s="136">
        <v>77.67</v>
      </c>
    </row>
    <row r="216" spans="1:8" x14ac:dyDescent="0.25">
      <c r="A216" s="193"/>
      <c r="B216" s="22" t="s">
        <v>92</v>
      </c>
      <c r="C216" s="193"/>
      <c r="D216" s="193"/>
      <c r="E216" s="121"/>
      <c r="F216" s="121"/>
      <c r="G216" s="121"/>
      <c r="H216" s="136">
        <v>77.67</v>
      </c>
    </row>
    <row r="217" spans="1:8" ht="30" x14ac:dyDescent="0.25">
      <c r="A217" s="193"/>
      <c r="B217" s="19" t="s">
        <v>317</v>
      </c>
      <c r="C217" s="193"/>
      <c r="D217" s="193"/>
      <c r="E217" s="121"/>
      <c r="F217" s="121"/>
      <c r="G217" s="121"/>
      <c r="H217" s="136"/>
    </row>
    <row r="218" spans="1:8" x14ac:dyDescent="0.25">
      <c r="A218" s="193"/>
      <c r="B218" s="22" t="s">
        <v>89</v>
      </c>
      <c r="C218" s="193"/>
      <c r="D218" s="193"/>
      <c r="E218" s="121"/>
      <c r="F218" s="121"/>
      <c r="G218" s="121"/>
      <c r="H218" s="136">
        <v>55.48</v>
      </c>
    </row>
    <row r="219" spans="1:8" x14ac:dyDescent="0.25">
      <c r="A219" s="193"/>
      <c r="B219" s="22" t="s">
        <v>92</v>
      </c>
      <c r="C219" s="193"/>
      <c r="D219" s="193"/>
      <c r="E219" s="121"/>
      <c r="F219" s="121"/>
      <c r="G219" s="121"/>
      <c r="H219" s="136">
        <v>55.48</v>
      </c>
    </row>
    <row r="220" spans="1:8" ht="30" x14ac:dyDescent="0.25">
      <c r="A220" s="193"/>
      <c r="B220" s="20" t="s">
        <v>318</v>
      </c>
      <c r="C220" s="193"/>
      <c r="D220" s="193"/>
      <c r="E220" s="121"/>
      <c r="F220" s="121"/>
      <c r="G220" s="121"/>
      <c r="H220" s="136"/>
    </row>
    <row r="221" spans="1:8" x14ac:dyDescent="0.25">
      <c r="A221" s="193"/>
      <c r="B221" s="22" t="s">
        <v>89</v>
      </c>
      <c r="C221" s="193"/>
      <c r="D221" s="193"/>
      <c r="E221" s="121"/>
      <c r="F221" s="121"/>
      <c r="G221" s="121"/>
      <c r="H221" s="136">
        <v>11.1</v>
      </c>
    </row>
    <row r="222" spans="1:8" x14ac:dyDescent="0.25">
      <c r="A222" s="193"/>
      <c r="B222" s="22" t="s">
        <v>92</v>
      </c>
      <c r="C222" s="193"/>
      <c r="D222" s="193"/>
      <c r="E222" s="121"/>
      <c r="F222" s="121"/>
      <c r="G222" s="121"/>
      <c r="H222" s="136">
        <v>11.1</v>
      </c>
    </row>
    <row r="223" spans="1:8" ht="30" x14ac:dyDescent="0.25">
      <c r="A223" s="193"/>
      <c r="B223" s="76" t="s">
        <v>319</v>
      </c>
      <c r="C223" s="193"/>
      <c r="D223" s="193"/>
      <c r="E223" s="121"/>
      <c r="F223" s="121"/>
      <c r="G223" s="121"/>
      <c r="H223" s="136"/>
    </row>
    <row r="224" spans="1:8" x14ac:dyDescent="0.25">
      <c r="A224" s="193"/>
      <c r="B224" s="22" t="s">
        <v>89</v>
      </c>
      <c r="C224" s="193"/>
      <c r="D224" s="193"/>
      <c r="E224" s="121"/>
      <c r="F224" s="121"/>
      <c r="G224" s="121"/>
      <c r="H224" s="136">
        <v>77.67</v>
      </c>
    </row>
    <row r="225" spans="1:8" x14ac:dyDescent="0.25">
      <c r="A225" s="193"/>
      <c r="B225" s="22" t="s">
        <v>92</v>
      </c>
      <c r="C225" s="193"/>
      <c r="D225" s="193"/>
      <c r="E225" s="121"/>
      <c r="F225" s="121"/>
      <c r="G225" s="121"/>
      <c r="H225" s="136">
        <v>77.67</v>
      </c>
    </row>
    <row r="226" spans="1:8" ht="45" x14ac:dyDescent="0.25">
      <c r="A226" s="193"/>
      <c r="B226" s="20" t="s">
        <v>108</v>
      </c>
      <c r="C226" s="193"/>
      <c r="D226" s="193" t="s">
        <v>48</v>
      </c>
      <c r="E226" s="193"/>
      <c r="F226" s="193"/>
      <c r="G226" s="193"/>
      <c r="H226" s="136"/>
    </row>
    <row r="227" spans="1:8" x14ac:dyDescent="0.25">
      <c r="A227" s="193"/>
      <c r="B227" s="22" t="s">
        <v>89</v>
      </c>
      <c r="C227" s="193"/>
      <c r="D227" s="193"/>
      <c r="E227" s="121"/>
      <c r="F227" s="121"/>
      <c r="G227" s="121"/>
      <c r="H227" s="136"/>
    </row>
    <row r="228" spans="1:8" x14ac:dyDescent="0.25">
      <c r="A228" s="193"/>
      <c r="B228" s="52" t="s">
        <v>95</v>
      </c>
      <c r="C228" s="193"/>
      <c r="D228" s="193"/>
      <c r="E228" s="121"/>
      <c r="F228" s="121"/>
      <c r="G228" s="121"/>
      <c r="H228" s="136">
        <v>220684</v>
      </c>
    </row>
    <row r="229" spans="1:8" x14ac:dyDescent="0.25">
      <c r="A229" s="193"/>
      <c r="B229" s="52" t="s">
        <v>96</v>
      </c>
      <c r="C229" s="193"/>
      <c r="D229" s="193"/>
      <c r="E229" s="121"/>
      <c r="F229" s="121"/>
      <c r="G229" s="121"/>
      <c r="H229" s="136">
        <v>243139</v>
      </c>
    </row>
    <row r="230" spans="1:8" x14ac:dyDescent="0.25">
      <c r="A230" s="193"/>
      <c r="B230" s="22" t="s">
        <v>92</v>
      </c>
      <c r="C230" s="193"/>
      <c r="D230" s="193"/>
      <c r="E230" s="121"/>
      <c r="F230" s="121"/>
      <c r="G230" s="121"/>
      <c r="H230" s="136"/>
    </row>
    <row r="231" spans="1:8" x14ac:dyDescent="0.25">
      <c r="A231" s="193"/>
      <c r="B231" s="52" t="s">
        <v>95</v>
      </c>
      <c r="C231" s="193"/>
      <c r="D231" s="193"/>
      <c r="E231" s="121"/>
      <c r="F231" s="121"/>
      <c r="G231" s="121"/>
      <c r="H231" s="136">
        <v>110342</v>
      </c>
    </row>
    <row r="232" spans="1:8" x14ac:dyDescent="0.25">
      <c r="A232" s="193"/>
      <c r="B232" s="52" t="s">
        <v>96</v>
      </c>
      <c r="C232" s="193"/>
      <c r="D232" s="193"/>
      <c r="E232" s="121"/>
      <c r="F232" s="121"/>
      <c r="G232" s="121"/>
      <c r="H232" s="136">
        <v>243139</v>
      </c>
    </row>
    <row r="233" spans="1:8" ht="45" x14ac:dyDescent="0.25">
      <c r="A233" s="193"/>
      <c r="B233" s="19" t="s">
        <v>109</v>
      </c>
      <c r="C233" s="193"/>
      <c r="D233" s="193"/>
      <c r="E233" s="193"/>
      <c r="F233" s="193"/>
      <c r="G233" s="193"/>
      <c r="H233" s="136"/>
    </row>
    <row r="234" spans="1:8" x14ac:dyDescent="0.25">
      <c r="A234" s="193"/>
      <c r="B234" s="22" t="s">
        <v>89</v>
      </c>
      <c r="C234" s="193"/>
      <c r="D234" s="193"/>
      <c r="E234" s="121"/>
      <c r="F234" s="121"/>
      <c r="G234" s="121"/>
      <c r="H234" s="136"/>
    </row>
    <row r="235" spans="1:8" x14ac:dyDescent="0.25">
      <c r="A235" s="193"/>
      <c r="B235" s="47" t="s">
        <v>102</v>
      </c>
      <c r="C235" s="193"/>
      <c r="D235" s="193"/>
      <c r="E235" s="121"/>
      <c r="F235" s="121"/>
      <c r="G235" s="121"/>
      <c r="H235" s="136">
        <v>370778</v>
      </c>
    </row>
    <row r="236" spans="1:8" x14ac:dyDescent="0.25">
      <c r="A236" s="193"/>
      <c r="B236" s="47" t="s">
        <v>103</v>
      </c>
      <c r="C236" s="193"/>
      <c r="D236" s="193"/>
      <c r="E236" s="121"/>
      <c r="F236" s="121"/>
      <c r="G236" s="121"/>
      <c r="H236" s="136">
        <v>410452</v>
      </c>
    </row>
    <row r="237" spans="1:8" x14ac:dyDescent="0.25">
      <c r="A237" s="193"/>
      <c r="B237" s="47" t="s">
        <v>104</v>
      </c>
      <c r="C237" s="193"/>
      <c r="D237" s="193"/>
      <c r="E237" s="121"/>
      <c r="F237" s="121"/>
      <c r="G237" s="121"/>
      <c r="H237" s="136">
        <v>418175</v>
      </c>
    </row>
    <row r="238" spans="1:8" x14ac:dyDescent="0.25">
      <c r="A238" s="193"/>
      <c r="B238" s="47" t="s">
        <v>105</v>
      </c>
      <c r="C238" s="193"/>
      <c r="D238" s="193"/>
      <c r="E238" s="121"/>
      <c r="F238" s="121"/>
      <c r="G238" s="121"/>
      <c r="H238" s="136">
        <v>541862</v>
      </c>
    </row>
    <row r="239" spans="1:8" x14ac:dyDescent="0.25">
      <c r="A239" s="193"/>
      <c r="B239" s="47" t="s">
        <v>106</v>
      </c>
      <c r="C239" s="193"/>
      <c r="D239" s="193"/>
      <c r="E239" s="121"/>
      <c r="F239" s="121"/>
      <c r="G239" s="121"/>
      <c r="H239" s="136"/>
    </row>
    <row r="240" spans="1:8" x14ac:dyDescent="0.25">
      <c r="A240" s="193"/>
      <c r="B240" s="22" t="s">
        <v>92</v>
      </c>
      <c r="C240" s="193"/>
      <c r="D240" s="193"/>
      <c r="E240" s="121"/>
      <c r="F240" s="121"/>
      <c r="G240" s="121"/>
      <c r="H240" s="136"/>
    </row>
    <row r="241" spans="1:8" x14ac:dyDescent="0.25">
      <c r="A241" s="193"/>
      <c r="B241" s="47" t="s">
        <v>102</v>
      </c>
      <c r="C241" s="193"/>
      <c r="D241" s="193"/>
      <c r="E241" s="121"/>
      <c r="F241" s="121"/>
      <c r="G241" s="121"/>
      <c r="H241" s="136">
        <v>185389</v>
      </c>
    </row>
    <row r="242" spans="1:8" x14ac:dyDescent="0.25">
      <c r="A242" s="193"/>
      <c r="B242" s="47" t="s">
        <v>103</v>
      </c>
      <c r="C242" s="193"/>
      <c r="D242" s="193"/>
      <c r="E242" s="121"/>
      <c r="F242" s="121"/>
      <c r="G242" s="121"/>
      <c r="H242" s="136">
        <v>205226</v>
      </c>
    </row>
    <row r="243" spans="1:8" x14ac:dyDescent="0.25">
      <c r="A243" s="193"/>
      <c r="B243" s="47" t="s">
        <v>104</v>
      </c>
      <c r="C243" s="193"/>
      <c r="D243" s="193"/>
      <c r="E243" s="121"/>
      <c r="F243" s="121"/>
      <c r="G243" s="121"/>
      <c r="H243" s="136">
        <v>418175</v>
      </c>
    </row>
    <row r="244" spans="1:8" x14ac:dyDescent="0.25">
      <c r="A244" s="193"/>
      <c r="B244" s="47" t="s">
        <v>105</v>
      </c>
      <c r="C244" s="193"/>
      <c r="D244" s="193"/>
      <c r="E244" s="121"/>
      <c r="F244" s="121"/>
      <c r="G244" s="121"/>
      <c r="H244" s="136">
        <v>541862</v>
      </c>
    </row>
    <row r="245" spans="1:8" x14ac:dyDescent="0.25">
      <c r="A245" s="193"/>
      <c r="B245" s="47" t="s">
        <v>106</v>
      </c>
      <c r="C245" s="193"/>
      <c r="D245" s="193"/>
      <c r="E245" s="121"/>
      <c r="F245" s="121"/>
      <c r="G245" s="121"/>
      <c r="H245" s="136" t="s">
        <v>27</v>
      </c>
    </row>
    <row r="246" spans="1:8" ht="30" x14ac:dyDescent="0.25">
      <c r="A246" s="193"/>
      <c r="B246" s="19" t="s">
        <v>56</v>
      </c>
      <c r="C246" s="193"/>
      <c r="D246" s="193" t="s">
        <v>21</v>
      </c>
      <c r="E246" s="19"/>
      <c r="F246" s="19"/>
      <c r="G246" s="19"/>
      <c r="H246" s="136"/>
    </row>
    <row r="247" spans="1:8" x14ac:dyDescent="0.25">
      <c r="A247" s="193"/>
      <c r="B247" s="20" t="s">
        <v>270</v>
      </c>
      <c r="C247" s="193"/>
      <c r="D247" s="193"/>
      <c r="E247" s="19"/>
      <c r="F247" s="19"/>
      <c r="G247" s="19"/>
      <c r="H247" s="136"/>
    </row>
    <row r="248" spans="1:8" x14ac:dyDescent="0.25">
      <c r="A248" s="193"/>
      <c r="B248" s="22" t="s">
        <v>89</v>
      </c>
      <c r="C248" s="193"/>
      <c r="D248" s="193"/>
      <c r="E248" s="19"/>
      <c r="F248" s="19"/>
      <c r="G248" s="19"/>
      <c r="H248" s="136"/>
    </row>
    <row r="249" spans="1:8" x14ac:dyDescent="0.25">
      <c r="A249" s="193"/>
      <c r="B249" s="47" t="s">
        <v>102</v>
      </c>
      <c r="C249" s="193"/>
      <c r="D249" s="193"/>
      <c r="E249" s="19"/>
      <c r="F249" s="19"/>
      <c r="G249" s="19"/>
      <c r="H249" s="136">
        <v>577</v>
      </c>
    </row>
    <row r="250" spans="1:8" x14ac:dyDescent="0.25">
      <c r="A250" s="193"/>
      <c r="B250" s="47" t="s">
        <v>103</v>
      </c>
      <c r="C250" s="193"/>
      <c r="D250" s="193"/>
      <c r="E250" s="19"/>
      <c r="F250" s="19"/>
      <c r="G250" s="19"/>
      <c r="H250" s="136">
        <v>453</v>
      </c>
    </row>
    <row r="251" spans="1:8" x14ac:dyDescent="0.25">
      <c r="A251" s="193"/>
      <c r="B251" s="47" t="s">
        <v>104</v>
      </c>
      <c r="C251" s="193"/>
      <c r="D251" s="193"/>
      <c r="E251" s="19"/>
      <c r="F251" s="19"/>
      <c r="G251" s="19"/>
      <c r="H251" s="136">
        <v>249</v>
      </c>
    </row>
    <row r="252" spans="1:8" x14ac:dyDescent="0.25">
      <c r="A252" s="193"/>
      <c r="B252" s="47" t="s">
        <v>105</v>
      </c>
      <c r="C252" s="193"/>
      <c r="D252" s="193"/>
      <c r="E252" s="19"/>
      <c r="F252" s="19"/>
      <c r="G252" s="19"/>
      <c r="H252" s="136">
        <v>172</v>
      </c>
    </row>
    <row r="253" spans="1:8" x14ac:dyDescent="0.25">
      <c r="A253" s="193"/>
      <c r="B253" s="47" t="s">
        <v>106</v>
      </c>
      <c r="C253" s="193"/>
      <c r="D253" s="193"/>
      <c r="E253" s="19"/>
      <c r="F253" s="19"/>
      <c r="G253" s="19"/>
      <c r="H253" s="136">
        <v>192</v>
      </c>
    </row>
    <row r="254" spans="1:8" x14ac:dyDescent="0.25">
      <c r="A254" s="193"/>
      <c r="B254" s="22" t="s">
        <v>92</v>
      </c>
      <c r="C254" s="193"/>
      <c r="D254" s="193"/>
      <c r="E254" s="19"/>
      <c r="F254" s="19"/>
      <c r="G254" s="19"/>
      <c r="H254" s="136"/>
    </row>
    <row r="255" spans="1:8" x14ac:dyDescent="0.25">
      <c r="A255" s="193"/>
      <c r="B255" s="47" t="s">
        <v>102</v>
      </c>
      <c r="C255" s="193"/>
      <c r="D255" s="193"/>
      <c r="E255" s="19"/>
      <c r="F255" s="19"/>
      <c r="G255" s="19"/>
      <c r="H255" s="136">
        <v>288.5</v>
      </c>
    </row>
    <row r="256" spans="1:8" x14ac:dyDescent="0.25">
      <c r="A256" s="193"/>
      <c r="B256" s="47" t="s">
        <v>103</v>
      </c>
      <c r="C256" s="193"/>
      <c r="D256" s="193"/>
      <c r="E256" s="19"/>
      <c r="F256" s="19"/>
      <c r="G256" s="19"/>
      <c r="H256" s="136">
        <v>226.5</v>
      </c>
    </row>
    <row r="257" spans="1:8" x14ac:dyDescent="0.25">
      <c r="A257" s="193"/>
      <c r="B257" s="47" t="s">
        <v>104</v>
      </c>
      <c r="C257" s="193"/>
      <c r="D257" s="193"/>
      <c r="E257" s="19"/>
      <c r="F257" s="19"/>
      <c r="G257" s="19"/>
      <c r="H257" s="136">
        <v>249</v>
      </c>
    </row>
    <row r="258" spans="1:8" x14ac:dyDescent="0.25">
      <c r="A258" s="193"/>
      <c r="B258" s="47" t="s">
        <v>105</v>
      </c>
      <c r="C258" s="193"/>
      <c r="D258" s="193"/>
      <c r="E258" s="19"/>
      <c r="F258" s="19"/>
      <c r="G258" s="19"/>
      <c r="H258" s="136">
        <v>172</v>
      </c>
    </row>
    <row r="259" spans="1:8" x14ac:dyDescent="0.25">
      <c r="A259" s="193"/>
      <c r="B259" s="47" t="s">
        <v>106</v>
      </c>
      <c r="C259" s="193"/>
      <c r="D259" s="193"/>
      <c r="E259" s="19"/>
      <c r="F259" s="19"/>
      <c r="G259" s="19"/>
      <c r="H259" s="136">
        <v>192</v>
      </c>
    </row>
    <row r="260" spans="1:8" x14ac:dyDescent="0.25">
      <c r="A260" s="193"/>
      <c r="B260" s="20" t="s">
        <v>110</v>
      </c>
      <c r="C260" s="193"/>
      <c r="D260" s="193"/>
      <c r="E260" s="19"/>
      <c r="F260" s="19"/>
      <c r="G260" s="19"/>
      <c r="H260" s="136"/>
    </row>
    <row r="261" spans="1:8" x14ac:dyDescent="0.25">
      <c r="A261" s="193"/>
      <c r="B261" s="48" t="s">
        <v>89</v>
      </c>
      <c r="C261" s="193"/>
      <c r="D261" s="193"/>
      <c r="E261" s="19"/>
      <c r="F261" s="19"/>
      <c r="G261" s="19"/>
      <c r="H261" s="136"/>
    </row>
    <row r="262" spans="1:8" x14ac:dyDescent="0.25">
      <c r="A262" s="193"/>
      <c r="B262" s="47" t="s">
        <v>95</v>
      </c>
      <c r="C262" s="193"/>
      <c r="D262" s="193"/>
      <c r="E262" s="19"/>
      <c r="F262" s="19"/>
      <c r="G262" s="19"/>
      <c r="H262" s="136">
        <v>384</v>
      </c>
    </row>
    <row r="263" spans="1:8" x14ac:dyDescent="0.25">
      <c r="A263" s="193"/>
      <c r="B263" s="47" t="s">
        <v>104</v>
      </c>
      <c r="C263" s="193"/>
      <c r="D263" s="193"/>
      <c r="E263" s="19"/>
      <c r="F263" s="19"/>
      <c r="G263" s="19"/>
      <c r="H263" s="136">
        <v>190</v>
      </c>
    </row>
    <row r="264" spans="1:8" x14ac:dyDescent="0.25">
      <c r="A264" s="193"/>
      <c r="B264" s="47" t="s">
        <v>100</v>
      </c>
      <c r="C264" s="193"/>
      <c r="D264" s="193"/>
      <c r="E264" s="19"/>
      <c r="F264" s="19"/>
      <c r="G264" s="19"/>
      <c r="H264" s="136">
        <v>83</v>
      </c>
    </row>
    <row r="265" spans="1:8" x14ac:dyDescent="0.25">
      <c r="A265" s="193"/>
      <c r="B265" s="22" t="s">
        <v>92</v>
      </c>
      <c r="C265" s="193"/>
      <c r="D265" s="193"/>
      <c r="E265" s="19"/>
      <c r="F265" s="19"/>
      <c r="G265" s="19"/>
      <c r="H265" s="136"/>
    </row>
    <row r="266" spans="1:8" x14ac:dyDescent="0.25">
      <c r="A266" s="193"/>
      <c r="B266" s="47" t="s">
        <v>95</v>
      </c>
      <c r="C266" s="193"/>
      <c r="D266" s="193"/>
      <c r="E266" s="19"/>
      <c r="F266" s="19"/>
      <c r="G266" s="19"/>
      <c r="H266" s="136">
        <v>192</v>
      </c>
    </row>
    <row r="267" spans="1:8" x14ac:dyDescent="0.25">
      <c r="A267" s="193"/>
      <c r="B267" s="47" t="s">
        <v>104</v>
      </c>
      <c r="C267" s="193"/>
      <c r="D267" s="193"/>
      <c r="E267" s="19"/>
      <c r="F267" s="19"/>
      <c r="G267" s="19"/>
      <c r="H267" s="136">
        <v>190</v>
      </c>
    </row>
    <row r="268" spans="1:8" x14ac:dyDescent="0.25">
      <c r="A268" s="193"/>
      <c r="B268" s="47" t="s">
        <v>100</v>
      </c>
      <c r="C268" s="193"/>
      <c r="D268" s="193"/>
      <c r="E268" s="19"/>
      <c r="F268" s="19"/>
      <c r="G268" s="19"/>
      <c r="H268" s="136">
        <v>83</v>
      </c>
    </row>
    <row r="269" spans="1:8" ht="75" x14ac:dyDescent="0.25">
      <c r="A269" s="193"/>
      <c r="B269" s="18" t="s">
        <v>323</v>
      </c>
      <c r="C269" s="199" t="s">
        <v>38</v>
      </c>
      <c r="D269" s="193" t="s">
        <v>43</v>
      </c>
      <c r="E269" s="19"/>
      <c r="F269" s="19"/>
      <c r="G269" s="19"/>
      <c r="H269" s="136"/>
    </row>
    <row r="270" spans="1:8" x14ac:dyDescent="0.25">
      <c r="A270" s="193"/>
      <c r="B270" s="22" t="s">
        <v>89</v>
      </c>
      <c r="C270" s="199"/>
      <c r="D270" s="193"/>
      <c r="E270" s="19"/>
      <c r="F270" s="19"/>
      <c r="G270" s="19"/>
      <c r="H270" s="134">
        <v>221.92</v>
      </c>
    </row>
    <row r="271" spans="1:8" x14ac:dyDescent="0.25">
      <c r="A271" s="193"/>
      <c r="B271" s="22" t="s">
        <v>92</v>
      </c>
      <c r="C271" s="199"/>
      <c r="D271" s="193"/>
      <c r="E271" s="19"/>
      <c r="F271" s="19"/>
      <c r="G271" s="19"/>
      <c r="H271" s="134">
        <v>221.92</v>
      </c>
    </row>
    <row r="272" spans="1:8" ht="30" x14ac:dyDescent="0.25">
      <c r="A272" s="193"/>
      <c r="B272" s="76" t="s">
        <v>316</v>
      </c>
      <c r="C272" s="199"/>
      <c r="D272" s="193"/>
      <c r="E272" s="19"/>
      <c r="F272" s="19"/>
      <c r="G272" s="19"/>
      <c r="H272" s="136"/>
    </row>
    <row r="273" spans="1:8" x14ac:dyDescent="0.25">
      <c r="A273" s="193"/>
      <c r="B273" s="22" t="s">
        <v>89</v>
      </c>
      <c r="C273" s="199"/>
      <c r="D273" s="193"/>
      <c r="E273" s="19"/>
      <c r="F273" s="19"/>
      <c r="G273" s="19"/>
      <c r="H273" s="136">
        <v>77.67</v>
      </c>
    </row>
    <row r="274" spans="1:8" x14ac:dyDescent="0.25">
      <c r="A274" s="193"/>
      <c r="B274" s="22" t="s">
        <v>92</v>
      </c>
      <c r="C274" s="199"/>
      <c r="D274" s="193"/>
      <c r="E274" s="19"/>
      <c r="F274" s="19"/>
      <c r="G274" s="19"/>
      <c r="H274" s="136">
        <v>77.67</v>
      </c>
    </row>
    <row r="275" spans="1:8" ht="30" x14ac:dyDescent="0.25">
      <c r="A275" s="193"/>
      <c r="B275" s="19" t="s">
        <v>317</v>
      </c>
      <c r="C275" s="199"/>
      <c r="D275" s="193"/>
      <c r="E275" s="19"/>
      <c r="F275" s="19"/>
      <c r="G275" s="19"/>
      <c r="H275" s="136"/>
    </row>
    <row r="276" spans="1:8" x14ac:dyDescent="0.25">
      <c r="A276" s="193"/>
      <c r="B276" s="22" t="s">
        <v>89</v>
      </c>
      <c r="C276" s="199"/>
      <c r="D276" s="193"/>
      <c r="E276" s="19"/>
      <c r="F276" s="19"/>
      <c r="G276" s="19"/>
      <c r="H276" s="136">
        <v>55.48</v>
      </c>
    </row>
    <row r="277" spans="1:8" x14ac:dyDescent="0.25">
      <c r="A277" s="193"/>
      <c r="B277" s="22" t="s">
        <v>92</v>
      </c>
      <c r="C277" s="199"/>
      <c r="D277" s="193"/>
      <c r="E277" s="19"/>
      <c r="F277" s="19"/>
      <c r="G277" s="19"/>
      <c r="H277" s="136">
        <v>55.48</v>
      </c>
    </row>
    <row r="278" spans="1:8" ht="30" x14ac:dyDescent="0.25">
      <c r="A278" s="193"/>
      <c r="B278" s="20" t="s">
        <v>318</v>
      </c>
      <c r="C278" s="199"/>
      <c r="D278" s="193"/>
      <c r="E278" s="19"/>
      <c r="F278" s="19"/>
      <c r="G278" s="19"/>
      <c r="H278" s="136"/>
    </row>
    <row r="279" spans="1:8" x14ac:dyDescent="0.25">
      <c r="A279" s="193"/>
      <c r="B279" s="22" t="s">
        <v>89</v>
      </c>
      <c r="C279" s="199"/>
      <c r="D279" s="193"/>
      <c r="E279" s="19"/>
      <c r="F279" s="19"/>
      <c r="G279" s="19"/>
      <c r="H279" s="136">
        <v>11.1</v>
      </c>
    </row>
    <row r="280" spans="1:8" x14ac:dyDescent="0.25">
      <c r="A280" s="193"/>
      <c r="B280" s="22" t="s">
        <v>92</v>
      </c>
      <c r="C280" s="199"/>
      <c r="D280" s="193"/>
      <c r="E280" s="19"/>
      <c r="F280" s="19"/>
      <c r="G280" s="19"/>
      <c r="H280" s="136">
        <v>11.1</v>
      </c>
    </row>
    <row r="281" spans="1:8" ht="30" x14ac:dyDescent="0.25">
      <c r="A281" s="193"/>
      <c r="B281" s="76" t="s">
        <v>319</v>
      </c>
      <c r="C281" s="199"/>
      <c r="D281" s="193"/>
      <c r="E281" s="19"/>
      <c r="F281" s="19"/>
      <c r="G281" s="19"/>
      <c r="H281" s="136"/>
    </row>
    <row r="282" spans="1:8" x14ac:dyDescent="0.25">
      <c r="A282" s="193"/>
      <c r="B282" s="22" t="s">
        <v>89</v>
      </c>
      <c r="C282" s="199"/>
      <c r="D282" s="193"/>
      <c r="E282" s="19"/>
      <c r="F282" s="19"/>
      <c r="G282" s="19"/>
      <c r="H282" s="136">
        <v>77.67</v>
      </c>
    </row>
    <row r="283" spans="1:8" x14ac:dyDescent="0.25">
      <c r="A283" s="193"/>
      <c r="B283" s="22" t="s">
        <v>92</v>
      </c>
      <c r="C283" s="199"/>
      <c r="D283" s="193"/>
      <c r="E283" s="19"/>
      <c r="F283" s="19"/>
      <c r="G283" s="19"/>
      <c r="H283" s="136">
        <v>77.67</v>
      </c>
    </row>
    <row r="284" spans="1:8" ht="75" x14ac:dyDescent="0.25">
      <c r="A284" s="193"/>
      <c r="B284" s="19" t="s">
        <v>41</v>
      </c>
      <c r="C284" s="199"/>
      <c r="D284" s="193"/>
      <c r="E284" s="193"/>
      <c r="F284" s="193"/>
      <c r="G284" s="193"/>
      <c r="H284" s="136"/>
    </row>
    <row r="285" spans="1:8" x14ac:dyDescent="0.25">
      <c r="A285" s="193"/>
      <c r="B285" s="22" t="s">
        <v>89</v>
      </c>
      <c r="C285" s="199"/>
      <c r="D285" s="193"/>
      <c r="E285" s="121"/>
      <c r="F285" s="121"/>
      <c r="G285" s="121"/>
      <c r="H285" s="136"/>
    </row>
    <row r="286" spans="1:8" x14ac:dyDescent="0.25">
      <c r="A286" s="193"/>
      <c r="B286" s="52" t="s">
        <v>107</v>
      </c>
      <c r="C286" s="199"/>
      <c r="D286" s="193"/>
      <c r="E286" s="121"/>
      <c r="F286" s="121"/>
      <c r="G286" s="121"/>
      <c r="H286" s="136">
        <v>820.5</v>
      </c>
    </row>
    <row r="287" spans="1:8" x14ac:dyDescent="0.25">
      <c r="A287" s="193"/>
      <c r="B287" s="52" t="s">
        <v>93</v>
      </c>
      <c r="C287" s="199"/>
      <c r="D287" s="193"/>
      <c r="E287" s="121"/>
      <c r="F287" s="121"/>
      <c r="G287" s="121"/>
      <c r="H287" s="136">
        <v>221.92</v>
      </c>
    </row>
    <row r="288" spans="1:8" x14ac:dyDescent="0.25">
      <c r="A288" s="193"/>
      <c r="B288" s="52" t="s">
        <v>91</v>
      </c>
      <c r="C288" s="199"/>
      <c r="D288" s="193"/>
      <c r="E288" s="121"/>
      <c r="F288" s="121"/>
      <c r="G288" s="121"/>
      <c r="H288" s="136">
        <v>14.45</v>
      </c>
    </row>
    <row r="289" spans="1:8" x14ac:dyDescent="0.25">
      <c r="A289" s="193"/>
      <c r="B289" s="22" t="s">
        <v>92</v>
      </c>
      <c r="C289" s="199"/>
      <c r="D289" s="193"/>
      <c r="E289" s="121"/>
      <c r="F289" s="121"/>
      <c r="G289" s="121"/>
      <c r="H289" s="136"/>
    </row>
    <row r="290" spans="1:8" x14ac:dyDescent="0.25">
      <c r="A290" s="193"/>
      <c r="B290" s="52" t="s">
        <v>107</v>
      </c>
      <c r="C290" s="199"/>
      <c r="D290" s="193"/>
      <c r="E290" s="121"/>
      <c r="F290" s="121"/>
      <c r="G290" s="121"/>
      <c r="H290" s="136">
        <v>820.5</v>
      </c>
    </row>
    <row r="291" spans="1:8" x14ac:dyDescent="0.25">
      <c r="A291" s="193"/>
      <c r="B291" s="52" t="s">
        <v>93</v>
      </c>
      <c r="C291" s="199"/>
      <c r="D291" s="193"/>
      <c r="E291" s="121"/>
      <c r="F291" s="121"/>
      <c r="G291" s="121"/>
      <c r="H291" s="136">
        <v>221.92</v>
      </c>
    </row>
    <row r="292" spans="1:8" x14ac:dyDescent="0.25">
      <c r="A292" s="193"/>
      <c r="B292" s="52" t="s">
        <v>91</v>
      </c>
      <c r="C292" s="199"/>
      <c r="D292" s="193"/>
      <c r="E292" s="121"/>
      <c r="F292" s="121"/>
      <c r="G292" s="121"/>
      <c r="H292" s="136">
        <v>14.45</v>
      </c>
    </row>
    <row r="293" spans="1:8" ht="30" x14ac:dyDescent="0.25">
      <c r="A293" s="193"/>
      <c r="B293" s="76" t="s">
        <v>316</v>
      </c>
      <c r="C293" s="199"/>
      <c r="D293" s="193"/>
      <c r="E293" s="121"/>
      <c r="F293" s="121"/>
      <c r="G293" s="121"/>
      <c r="H293" s="136"/>
    </row>
    <row r="294" spans="1:8" x14ac:dyDescent="0.25">
      <c r="A294" s="193"/>
      <c r="B294" s="22" t="s">
        <v>89</v>
      </c>
      <c r="C294" s="199"/>
      <c r="D294" s="193"/>
      <c r="E294" s="121"/>
      <c r="F294" s="121"/>
      <c r="G294" s="121"/>
      <c r="H294" s="136"/>
    </row>
    <row r="295" spans="1:8" x14ac:dyDescent="0.25">
      <c r="A295" s="193"/>
      <c r="B295" s="52" t="s">
        <v>13</v>
      </c>
      <c r="C295" s="199"/>
      <c r="D295" s="193"/>
      <c r="E295" s="121"/>
      <c r="F295" s="121"/>
      <c r="G295" s="121"/>
      <c r="H295" s="136">
        <v>287.2</v>
      </c>
    </row>
    <row r="296" spans="1:8" x14ac:dyDescent="0.25">
      <c r="A296" s="193"/>
      <c r="B296" s="52" t="s">
        <v>93</v>
      </c>
      <c r="C296" s="199"/>
      <c r="D296" s="193"/>
      <c r="E296" s="121"/>
      <c r="F296" s="121"/>
      <c r="G296" s="121"/>
      <c r="H296" s="136">
        <v>77.67</v>
      </c>
    </row>
    <row r="297" spans="1:8" x14ac:dyDescent="0.25">
      <c r="A297" s="193"/>
      <c r="B297" s="52" t="s">
        <v>91</v>
      </c>
      <c r="C297" s="199"/>
      <c r="D297" s="193"/>
      <c r="E297" s="121"/>
      <c r="F297" s="121"/>
      <c r="G297" s="121"/>
      <c r="H297" s="136">
        <v>5.0599999999999996</v>
      </c>
    </row>
    <row r="298" spans="1:8" x14ac:dyDescent="0.25">
      <c r="A298" s="193"/>
      <c r="B298" s="22" t="s">
        <v>92</v>
      </c>
      <c r="C298" s="199"/>
      <c r="D298" s="193"/>
      <c r="E298" s="121"/>
      <c r="F298" s="121"/>
      <c r="G298" s="121"/>
      <c r="H298" s="136"/>
    </row>
    <row r="299" spans="1:8" x14ac:dyDescent="0.25">
      <c r="A299" s="193"/>
      <c r="B299" s="52" t="s">
        <v>13</v>
      </c>
      <c r="C299" s="199"/>
      <c r="D299" s="193"/>
      <c r="E299" s="121"/>
      <c r="F299" s="121"/>
      <c r="G299" s="121"/>
      <c r="H299" s="136">
        <v>287.2</v>
      </c>
    </row>
    <row r="300" spans="1:8" x14ac:dyDescent="0.25">
      <c r="A300" s="193"/>
      <c r="B300" s="52" t="s">
        <v>93</v>
      </c>
      <c r="C300" s="199"/>
      <c r="D300" s="193"/>
      <c r="E300" s="121"/>
      <c r="F300" s="121"/>
      <c r="G300" s="121"/>
      <c r="H300" s="136">
        <v>77.67</v>
      </c>
    </row>
    <row r="301" spans="1:8" x14ac:dyDescent="0.25">
      <c r="A301" s="193"/>
      <c r="B301" s="52" t="s">
        <v>91</v>
      </c>
      <c r="C301" s="199"/>
      <c r="D301" s="193"/>
      <c r="E301" s="121"/>
      <c r="F301" s="121"/>
      <c r="G301" s="121"/>
      <c r="H301" s="136">
        <v>5.0599999999999996</v>
      </c>
    </row>
    <row r="302" spans="1:8" ht="30" x14ac:dyDescent="0.25">
      <c r="A302" s="193"/>
      <c r="B302" s="19" t="s">
        <v>317</v>
      </c>
      <c r="C302" s="199"/>
      <c r="D302" s="193"/>
      <c r="E302" s="121"/>
      <c r="F302" s="121"/>
      <c r="G302" s="121"/>
      <c r="H302" s="136"/>
    </row>
    <row r="303" spans="1:8" x14ac:dyDescent="0.25">
      <c r="A303" s="193"/>
      <c r="B303" s="22" t="s">
        <v>89</v>
      </c>
      <c r="C303" s="199"/>
      <c r="D303" s="193"/>
      <c r="E303" s="121"/>
      <c r="F303" s="121"/>
      <c r="G303" s="121"/>
      <c r="H303" s="136"/>
    </row>
    <row r="304" spans="1:8" x14ac:dyDescent="0.25">
      <c r="A304" s="193"/>
      <c r="B304" s="52" t="s">
        <v>13</v>
      </c>
      <c r="C304" s="199"/>
      <c r="D304" s="193"/>
      <c r="E304" s="121"/>
      <c r="F304" s="121"/>
      <c r="G304" s="121"/>
      <c r="H304" s="136">
        <v>205.1</v>
      </c>
    </row>
    <row r="305" spans="1:8" x14ac:dyDescent="0.25">
      <c r="A305" s="193"/>
      <c r="B305" s="52" t="s">
        <v>93</v>
      </c>
      <c r="C305" s="199"/>
      <c r="D305" s="193"/>
      <c r="E305" s="121"/>
      <c r="F305" s="121"/>
      <c r="G305" s="121"/>
      <c r="H305" s="136">
        <v>55.48</v>
      </c>
    </row>
    <row r="306" spans="1:8" x14ac:dyDescent="0.25">
      <c r="A306" s="193"/>
      <c r="B306" s="52" t="s">
        <v>91</v>
      </c>
      <c r="C306" s="199"/>
      <c r="D306" s="193"/>
      <c r="E306" s="121"/>
      <c r="F306" s="121"/>
      <c r="G306" s="121"/>
      <c r="H306" s="136">
        <v>3.61</v>
      </c>
    </row>
    <row r="307" spans="1:8" x14ac:dyDescent="0.25">
      <c r="A307" s="193"/>
      <c r="B307" s="22" t="s">
        <v>92</v>
      </c>
      <c r="C307" s="199"/>
      <c r="D307" s="193"/>
      <c r="E307" s="121"/>
      <c r="F307" s="121"/>
      <c r="G307" s="121"/>
      <c r="H307" s="136"/>
    </row>
    <row r="308" spans="1:8" x14ac:dyDescent="0.25">
      <c r="A308" s="193"/>
      <c r="B308" s="52" t="s">
        <v>13</v>
      </c>
      <c r="C308" s="199"/>
      <c r="D308" s="193"/>
      <c r="E308" s="121"/>
      <c r="F308" s="121"/>
      <c r="G308" s="121"/>
      <c r="H308" s="136">
        <v>205.1</v>
      </c>
    </row>
    <row r="309" spans="1:8" x14ac:dyDescent="0.25">
      <c r="A309" s="193"/>
      <c r="B309" s="52" t="s">
        <v>93</v>
      </c>
      <c r="C309" s="199"/>
      <c r="D309" s="193"/>
      <c r="E309" s="121"/>
      <c r="F309" s="121"/>
      <c r="G309" s="121"/>
      <c r="H309" s="136">
        <v>55.48</v>
      </c>
    </row>
    <row r="310" spans="1:8" x14ac:dyDescent="0.25">
      <c r="A310" s="193"/>
      <c r="B310" s="52" t="s">
        <v>91</v>
      </c>
      <c r="C310" s="199"/>
      <c r="D310" s="193"/>
      <c r="E310" s="121"/>
      <c r="F310" s="121"/>
      <c r="G310" s="121"/>
      <c r="H310" s="136">
        <v>3.61</v>
      </c>
    </row>
    <row r="311" spans="1:8" ht="30" x14ac:dyDescent="0.25">
      <c r="A311" s="193"/>
      <c r="B311" s="20" t="s">
        <v>318</v>
      </c>
      <c r="C311" s="199"/>
      <c r="D311" s="193"/>
      <c r="E311" s="121"/>
      <c r="F311" s="121"/>
      <c r="G311" s="121"/>
      <c r="H311" s="136"/>
    </row>
    <row r="312" spans="1:8" x14ac:dyDescent="0.25">
      <c r="A312" s="193"/>
      <c r="B312" s="22" t="s">
        <v>89</v>
      </c>
      <c r="C312" s="199"/>
      <c r="D312" s="193"/>
      <c r="E312" s="121"/>
      <c r="F312" s="121"/>
      <c r="G312" s="121"/>
      <c r="H312" s="136"/>
    </row>
    <row r="313" spans="1:8" x14ac:dyDescent="0.25">
      <c r="A313" s="193"/>
      <c r="B313" s="52" t="s">
        <v>13</v>
      </c>
      <c r="C313" s="199"/>
      <c r="D313" s="193"/>
      <c r="E313" s="121"/>
      <c r="F313" s="121"/>
      <c r="G313" s="121"/>
      <c r="H313" s="136">
        <v>41</v>
      </c>
    </row>
    <row r="314" spans="1:8" x14ac:dyDescent="0.25">
      <c r="A314" s="193"/>
      <c r="B314" s="52" t="s">
        <v>93</v>
      </c>
      <c r="C314" s="199"/>
      <c r="D314" s="193"/>
      <c r="E314" s="121"/>
      <c r="F314" s="121"/>
      <c r="G314" s="121"/>
      <c r="H314" s="136">
        <v>11.1</v>
      </c>
    </row>
    <row r="315" spans="1:8" x14ac:dyDescent="0.25">
      <c r="A315" s="193"/>
      <c r="B315" s="52" t="s">
        <v>91</v>
      </c>
      <c r="C315" s="199"/>
      <c r="D315" s="193"/>
      <c r="E315" s="121"/>
      <c r="F315" s="121"/>
      <c r="G315" s="121"/>
      <c r="H315" s="136">
        <v>0.72</v>
      </c>
    </row>
    <row r="316" spans="1:8" x14ac:dyDescent="0.25">
      <c r="A316" s="193"/>
      <c r="B316" s="22" t="s">
        <v>92</v>
      </c>
      <c r="C316" s="199"/>
      <c r="D316" s="193"/>
      <c r="E316" s="121"/>
      <c r="F316" s="121"/>
      <c r="G316" s="121"/>
      <c r="H316" s="136"/>
    </row>
    <row r="317" spans="1:8" x14ac:dyDescent="0.25">
      <c r="A317" s="193"/>
      <c r="B317" s="52" t="s">
        <v>107</v>
      </c>
      <c r="C317" s="199"/>
      <c r="D317" s="193"/>
      <c r="E317" s="121"/>
      <c r="F317" s="121"/>
      <c r="G317" s="121"/>
      <c r="H317" s="136">
        <v>41</v>
      </c>
    </row>
    <row r="318" spans="1:8" x14ac:dyDescent="0.25">
      <c r="A318" s="193"/>
      <c r="B318" s="52" t="s">
        <v>93</v>
      </c>
      <c r="C318" s="199"/>
      <c r="D318" s="193"/>
      <c r="E318" s="121"/>
      <c r="F318" s="121"/>
      <c r="G318" s="121"/>
      <c r="H318" s="136">
        <v>11.1</v>
      </c>
    </row>
    <row r="319" spans="1:8" x14ac:dyDescent="0.25">
      <c r="A319" s="193"/>
      <c r="B319" s="52" t="s">
        <v>91</v>
      </c>
      <c r="C319" s="199"/>
      <c r="D319" s="193"/>
      <c r="E319" s="121"/>
      <c r="F319" s="121"/>
      <c r="G319" s="121"/>
      <c r="H319" s="136">
        <v>0.72</v>
      </c>
    </row>
    <row r="320" spans="1:8" ht="30" x14ac:dyDescent="0.25">
      <c r="A320" s="193"/>
      <c r="B320" s="20" t="s">
        <v>319</v>
      </c>
      <c r="C320" s="199"/>
      <c r="D320" s="193"/>
      <c r="E320" s="121"/>
      <c r="F320" s="121"/>
      <c r="G320" s="121"/>
      <c r="H320" s="136"/>
    </row>
    <row r="321" spans="1:8" x14ac:dyDescent="0.25">
      <c r="A321" s="193"/>
      <c r="B321" s="22" t="s">
        <v>89</v>
      </c>
      <c r="C321" s="199"/>
      <c r="D321" s="193"/>
      <c r="E321" s="121"/>
      <c r="F321" s="121"/>
      <c r="G321" s="121"/>
      <c r="H321" s="136"/>
    </row>
    <row r="322" spans="1:8" x14ac:dyDescent="0.25">
      <c r="A322" s="193"/>
      <c r="B322" s="52" t="s">
        <v>13</v>
      </c>
      <c r="C322" s="199"/>
      <c r="D322" s="193"/>
      <c r="E322" s="121"/>
      <c r="F322" s="121"/>
      <c r="G322" s="121"/>
      <c r="H322" s="136">
        <v>287.2</v>
      </c>
    </row>
    <row r="323" spans="1:8" x14ac:dyDescent="0.25">
      <c r="A323" s="193"/>
      <c r="B323" s="52" t="s">
        <v>93</v>
      </c>
      <c r="C323" s="199"/>
      <c r="D323" s="193"/>
      <c r="E323" s="121"/>
      <c r="F323" s="121"/>
      <c r="G323" s="121"/>
      <c r="H323" s="136">
        <v>77.67</v>
      </c>
    </row>
    <row r="324" spans="1:8" x14ac:dyDescent="0.25">
      <c r="A324" s="193"/>
      <c r="B324" s="52" t="s">
        <v>91</v>
      </c>
      <c r="C324" s="199"/>
      <c r="D324" s="193"/>
      <c r="E324" s="121"/>
      <c r="F324" s="121"/>
      <c r="G324" s="121"/>
      <c r="H324" s="136">
        <v>5.0599999999999996</v>
      </c>
    </row>
    <row r="325" spans="1:8" x14ac:dyDescent="0.25">
      <c r="A325" s="193"/>
      <c r="B325" s="22" t="s">
        <v>92</v>
      </c>
      <c r="C325" s="199"/>
      <c r="D325" s="193"/>
      <c r="E325" s="121"/>
      <c r="F325" s="121"/>
      <c r="G325" s="121"/>
      <c r="H325" s="136"/>
    </row>
    <row r="326" spans="1:8" x14ac:dyDescent="0.25">
      <c r="A326" s="193"/>
      <c r="B326" s="52" t="s">
        <v>13</v>
      </c>
      <c r="C326" s="199"/>
      <c r="D326" s="193"/>
      <c r="E326" s="121"/>
      <c r="F326" s="121"/>
      <c r="G326" s="121"/>
      <c r="H326" s="136">
        <v>287.2</v>
      </c>
    </row>
    <row r="327" spans="1:8" x14ac:dyDescent="0.25">
      <c r="A327" s="193"/>
      <c r="B327" s="52" t="s">
        <v>93</v>
      </c>
      <c r="C327" s="199"/>
      <c r="D327" s="193"/>
      <c r="E327" s="121"/>
      <c r="F327" s="121"/>
      <c r="G327" s="121"/>
      <c r="H327" s="136">
        <v>77.67</v>
      </c>
    </row>
    <row r="328" spans="1:8" x14ac:dyDescent="0.25">
      <c r="A328" s="193"/>
      <c r="B328" s="52" t="s">
        <v>91</v>
      </c>
      <c r="C328" s="199"/>
      <c r="D328" s="193"/>
      <c r="E328" s="121"/>
      <c r="F328" s="121"/>
      <c r="G328" s="121"/>
      <c r="H328" s="136">
        <v>5.0599999999999996</v>
      </c>
    </row>
    <row r="329" spans="1:8" ht="45" x14ac:dyDescent="0.25">
      <c r="A329" s="193"/>
      <c r="B329" s="19" t="s">
        <v>108</v>
      </c>
      <c r="C329" s="199"/>
      <c r="D329" s="193" t="s">
        <v>48</v>
      </c>
      <c r="E329" s="193"/>
      <c r="F329" s="193"/>
      <c r="G329" s="193"/>
      <c r="H329" s="136"/>
    </row>
    <row r="330" spans="1:8" x14ac:dyDescent="0.25">
      <c r="A330" s="193"/>
      <c r="B330" s="22" t="s">
        <v>89</v>
      </c>
      <c r="C330" s="199"/>
      <c r="D330" s="193"/>
      <c r="E330" s="121"/>
      <c r="F330" s="121"/>
      <c r="G330" s="121"/>
      <c r="H330" s="136"/>
    </row>
    <row r="331" spans="1:8" x14ac:dyDescent="0.25">
      <c r="A331" s="193"/>
      <c r="B331" s="52" t="s">
        <v>95</v>
      </c>
      <c r="C331" s="199"/>
      <c r="D331" s="193"/>
      <c r="E331" s="121"/>
      <c r="F331" s="121"/>
      <c r="G331" s="121"/>
      <c r="H331" s="134">
        <v>298249</v>
      </c>
    </row>
    <row r="332" spans="1:8" x14ac:dyDescent="0.25">
      <c r="A332" s="193"/>
      <c r="B332" s="52" t="s">
        <v>96</v>
      </c>
      <c r="C332" s="199"/>
      <c r="D332" s="193"/>
      <c r="E332" s="121"/>
      <c r="F332" s="121"/>
      <c r="G332" s="121"/>
      <c r="H332" s="134">
        <v>309000</v>
      </c>
    </row>
    <row r="333" spans="1:8" x14ac:dyDescent="0.25">
      <c r="A333" s="193"/>
      <c r="B333" s="22" t="s">
        <v>92</v>
      </c>
      <c r="C333" s="199"/>
      <c r="D333" s="193"/>
      <c r="E333" s="121"/>
      <c r="F333" s="121"/>
      <c r="G333" s="121"/>
      <c r="H333" s="134"/>
    </row>
    <row r="334" spans="1:8" x14ac:dyDescent="0.25">
      <c r="A334" s="193"/>
      <c r="B334" s="52" t="s">
        <v>95</v>
      </c>
      <c r="C334" s="199"/>
      <c r="D334" s="193"/>
      <c r="E334" s="121"/>
      <c r="F334" s="121"/>
      <c r="G334" s="121"/>
      <c r="H334" s="134">
        <v>149124.5</v>
      </c>
    </row>
    <row r="335" spans="1:8" x14ac:dyDescent="0.25">
      <c r="A335" s="193"/>
      <c r="B335" s="52" t="s">
        <v>96</v>
      </c>
      <c r="C335" s="199"/>
      <c r="D335" s="193"/>
      <c r="E335" s="121"/>
      <c r="F335" s="121"/>
      <c r="G335" s="121"/>
      <c r="H335" s="134">
        <v>309000</v>
      </c>
    </row>
    <row r="336" spans="1:8" ht="45" x14ac:dyDescent="0.25">
      <c r="A336" s="193"/>
      <c r="B336" s="19" t="s">
        <v>109</v>
      </c>
      <c r="C336" s="199"/>
      <c r="D336" s="193"/>
      <c r="E336" s="193"/>
      <c r="F336" s="193"/>
      <c r="G336" s="193"/>
      <c r="H336" s="134"/>
    </row>
    <row r="337" spans="1:8" x14ac:dyDescent="0.25">
      <c r="A337" s="193"/>
      <c r="B337" s="22" t="s">
        <v>89</v>
      </c>
      <c r="C337" s="199"/>
      <c r="D337" s="193"/>
      <c r="E337" s="121"/>
      <c r="F337" s="121"/>
      <c r="G337" s="121"/>
      <c r="H337" s="134"/>
    </row>
    <row r="338" spans="1:8" x14ac:dyDescent="0.25">
      <c r="A338" s="193"/>
      <c r="B338" s="47" t="s">
        <v>102</v>
      </c>
      <c r="C338" s="199"/>
      <c r="D338" s="193"/>
      <c r="E338" s="121"/>
      <c r="F338" s="121"/>
      <c r="G338" s="121"/>
      <c r="H338" s="134">
        <v>537750</v>
      </c>
    </row>
    <row r="339" spans="1:8" x14ac:dyDescent="0.25">
      <c r="A339" s="193"/>
      <c r="B339" s="47" t="s">
        <v>103</v>
      </c>
      <c r="C339" s="199"/>
      <c r="D339" s="193"/>
      <c r="E339" s="121"/>
      <c r="F339" s="121"/>
      <c r="G339" s="121"/>
      <c r="H339" s="134">
        <v>545967</v>
      </c>
    </row>
    <row r="340" spans="1:8" x14ac:dyDescent="0.25">
      <c r="A340" s="193"/>
      <c r="B340" s="47" t="s">
        <v>104</v>
      </c>
      <c r="C340" s="199"/>
      <c r="D340" s="193"/>
      <c r="E340" s="121"/>
      <c r="F340" s="121"/>
      <c r="G340" s="121"/>
      <c r="H340" s="134">
        <v>546343</v>
      </c>
    </row>
    <row r="341" spans="1:8" x14ac:dyDescent="0.25">
      <c r="A341" s="193"/>
      <c r="B341" s="47" t="s">
        <v>105</v>
      </c>
      <c r="C341" s="199"/>
      <c r="D341" s="193"/>
      <c r="E341" s="121"/>
      <c r="F341" s="121"/>
      <c r="G341" s="121"/>
      <c r="H341" s="134">
        <v>551549</v>
      </c>
    </row>
    <row r="342" spans="1:8" x14ac:dyDescent="0.25">
      <c r="A342" s="193"/>
      <c r="B342" s="47" t="s">
        <v>106</v>
      </c>
      <c r="C342" s="199"/>
      <c r="D342" s="193"/>
      <c r="E342" s="121"/>
      <c r="F342" s="121"/>
      <c r="G342" s="121"/>
      <c r="H342" s="134">
        <v>616556</v>
      </c>
    </row>
    <row r="343" spans="1:8" x14ac:dyDescent="0.25">
      <c r="A343" s="193"/>
      <c r="B343" s="22" t="s">
        <v>92</v>
      </c>
      <c r="C343" s="199"/>
      <c r="D343" s="193"/>
      <c r="E343" s="121"/>
      <c r="F343" s="121"/>
      <c r="G343" s="121"/>
      <c r="H343" s="134"/>
    </row>
    <row r="344" spans="1:8" x14ac:dyDescent="0.25">
      <c r="A344" s="193"/>
      <c r="B344" s="47" t="s">
        <v>102</v>
      </c>
      <c r="C344" s="199"/>
      <c r="D344" s="193"/>
      <c r="E344" s="121"/>
      <c r="F344" s="121"/>
      <c r="G344" s="121"/>
      <c r="H344" s="134">
        <v>268875</v>
      </c>
    </row>
    <row r="345" spans="1:8" x14ac:dyDescent="0.25">
      <c r="A345" s="193"/>
      <c r="B345" s="47" t="s">
        <v>103</v>
      </c>
      <c r="C345" s="199"/>
      <c r="D345" s="193"/>
      <c r="E345" s="121"/>
      <c r="F345" s="121"/>
      <c r="G345" s="121"/>
      <c r="H345" s="134">
        <v>272983.5</v>
      </c>
    </row>
    <row r="346" spans="1:8" x14ac:dyDescent="0.25">
      <c r="A346" s="193"/>
      <c r="B346" s="47" t="s">
        <v>104</v>
      </c>
      <c r="C346" s="199"/>
      <c r="D346" s="193"/>
      <c r="E346" s="121"/>
      <c r="F346" s="121"/>
      <c r="G346" s="121"/>
      <c r="H346" s="134">
        <v>546343</v>
      </c>
    </row>
    <row r="347" spans="1:8" x14ac:dyDescent="0.25">
      <c r="A347" s="193"/>
      <c r="B347" s="47" t="s">
        <v>105</v>
      </c>
      <c r="C347" s="199"/>
      <c r="D347" s="193"/>
      <c r="E347" s="121"/>
      <c r="F347" s="121"/>
      <c r="G347" s="121"/>
      <c r="H347" s="134">
        <v>551549</v>
      </c>
    </row>
    <row r="348" spans="1:8" x14ac:dyDescent="0.25">
      <c r="A348" s="193"/>
      <c r="B348" s="47" t="s">
        <v>106</v>
      </c>
      <c r="C348" s="199"/>
      <c r="D348" s="193"/>
      <c r="E348" s="121"/>
      <c r="F348" s="121"/>
      <c r="G348" s="121"/>
      <c r="H348" s="134">
        <v>616556</v>
      </c>
    </row>
    <row r="349" spans="1:8" ht="30" x14ac:dyDescent="0.25">
      <c r="A349" s="193"/>
      <c r="B349" s="20" t="s">
        <v>56</v>
      </c>
      <c r="C349" s="199"/>
      <c r="D349" s="193" t="s">
        <v>21</v>
      </c>
      <c r="E349" s="19"/>
      <c r="F349" s="19"/>
      <c r="G349" s="19"/>
      <c r="H349" s="134"/>
    </row>
    <row r="350" spans="1:8" x14ac:dyDescent="0.25">
      <c r="A350" s="193"/>
      <c r="B350" s="20" t="s">
        <v>270</v>
      </c>
      <c r="C350" s="199"/>
      <c r="D350" s="193"/>
      <c r="E350" s="19"/>
      <c r="F350" s="19"/>
      <c r="G350" s="19"/>
      <c r="H350" s="134"/>
    </row>
    <row r="351" spans="1:8" x14ac:dyDescent="0.25">
      <c r="A351" s="193"/>
      <c r="B351" s="22" t="s">
        <v>89</v>
      </c>
      <c r="C351" s="199"/>
      <c r="D351" s="193"/>
      <c r="E351" s="19"/>
      <c r="F351" s="19"/>
      <c r="G351" s="19"/>
      <c r="H351" s="134"/>
    </row>
    <row r="352" spans="1:8" x14ac:dyDescent="0.25">
      <c r="A352" s="193"/>
      <c r="B352" s="47" t="s">
        <v>102</v>
      </c>
      <c r="C352" s="199"/>
      <c r="D352" s="193"/>
      <c r="E352" s="19"/>
      <c r="F352" s="19"/>
      <c r="G352" s="19"/>
      <c r="H352" s="136">
        <v>577</v>
      </c>
    </row>
    <row r="353" spans="1:8" x14ac:dyDescent="0.25">
      <c r="A353" s="193"/>
      <c r="B353" s="47" t="s">
        <v>103</v>
      </c>
      <c r="C353" s="199"/>
      <c r="D353" s="193"/>
      <c r="E353" s="19"/>
      <c r="F353" s="19"/>
      <c r="G353" s="19"/>
      <c r="H353" s="136">
        <v>453</v>
      </c>
    </row>
    <row r="354" spans="1:8" x14ac:dyDescent="0.25">
      <c r="A354" s="193"/>
      <c r="B354" s="47" t="s">
        <v>104</v>
      </c>
      <c r="C354" s="199"/>
      <c r="D354" s="193"/>
      <c r="E354" s="19"/>
      <c r="F354" s="19"/>
      <c r="G354" s="19"/>
      <c r="H354" s="136">
        <v>249</v>
      </c>
    </row>
    <row r="355" spans="1:8" x14ac:dyDescent="0.25">
      <c r="A355" s="193"/>
      <c r="B355" s="47" t="s">
        <v>105</v>
      </c>
      <c r="C355" s="199"/>
      <c r="D355" s="193"/>
      <c r="E355" s="19"/>
      <c r="F355" s="19"/>
      <c r="G355" s="19"/>
      <c r="H355" s="136">
        <v>172</v>
      </c>
    </row>
    <row r="356" spans="1:8" x14ac:dyDescent="0.25">
      <c r="A356" s="193"/>
      <c r="B356" s="47" t="s">
        <v>106</v>
      </c>
      <c r="C356" s="199"/>
      <c r="D356" s="193"/>
      <c r="E356" s="19"/>
      <c r="F356" s="19"/>
      <c r="G356" s="19"/>
      <c r="H356" s="136">
        <v>192</v>
      </c>
    </row>
    <row r="357" spans="1:8" x14ac:dyDescent="0.25">
      <c r="A357" s="193"/>
      <c r="B357" s="22" t="s">
        <v>92</v>
      </c>
      <c r="C357" s="199"/>
      <c r="D357" s="193"/>
      <c r="E357" s="19"/>
      <c r="F357" s="19"/>
      <c r="G357" s="19"/>
      <c r="H357" s="136"/>
    </row>
    <row r="358" spans="1:8" x14ac:dyDescent="0.25">
      <c r="A358" s="193"/>
      <c r="B358" s="47" t="s">
        <v>102</v>
      </c>
      <c r="C358" s="199"/>
      <c r="D358" s="193"/>
      <c r="E358" s="19"/>
      <c r="F358" s="19"/>
      <c r="G358" s="19"/>
      <c r="H358" s="136">
        <v>288.5</v>
      </c>
    </row>
    <row r="359" spans="1:8" x14ac:dyDescent="0.25">
      <c r="A359" s="193"/>
      <c r="B359" s="47" t="s">
        <v>103</v>
      </c>
      <c r="C359" s="199"/>
      <c r="D359" s="193"/>
      <c r="E359" s="19"/>
      <c r="F359" s="19"/>
      <c r="G359" s="19"/>
      <c r="H359" s="136">
        <v>226.5</v>
      </c>
    </row>
    <row r="360" spans="1:8" x14ac:dyDescent="0.25">
      <c r="A360" s="193"/>
      <c r="B360" s="47" t="s">
        <v>104</v>
      </c>
      <c r="C360" s="199"/>
      <c r="D360" s="193"/>
      <c r="E360" s="19"/>
      <c r="F360" s="19"/>
      <c r="G360" s="19"/>
      <c r="H360" s="136">
        <v>249</v>
      </c>
    </row>
    <row r="361" spans="1:8" x14ac:dyDescent="0.25">
      <c r="A361" s="193"/>
      <c r="B361" s="47" t="s">
        <v>105</v>
      </c>
      <c r="C361" s="199"/>
      <c r="D361" s="193"/>
      <c r="E361" s="19"/>
      <c r="F361" s="19"/>
      <c r="G361" s="19"/>
      <c r="H361" s="136">
        <v>172</v>
      </c>
    </row>
    <row r="362" spans="1:8" x14ac:dyDescent="0.25">
      <c r="A362" s="193"/>
      <c r="B362" s="47" t="s">
        <v>106</v>
      </c>
      <c r="C362" s="199"/>
      <c r="D362" s="193"/>
      <c r="E362" s="19"/>
      <c r="F362" s="19"/>
      <c r="G362" s="19"/>
      <c r="H362" s="136">
        <v>192</v>
      </c>
    </row>
    <row r="363" spans="1:8" x14ac:dyDescent="0.25">
      <c r="A363" s="193"/>
      <c r="B363" s="20" t="s">
        <v>110</v>
      </c>
      <c r="C363" s="199"/>
      <c r="D363" s="193"/>
      <c r="E363" s="19"/>
      <c r="F363" s="19"/>
      <c r="G363" s="19"/>
      <c r="H363" s="136"/>
    </row>
    <row r="364" spans="1:8" x14ac:dyDescent="0.25">
      <c r="A364" s="193"/>
      <c r="B364" s="22" t="s">
        <v>89</v>
      </c>
      <c r="C364" s="199"/>
      <c r="D364" s="193"/>
      <c r="E364" s="19"/>
      <c r="F364" s="19"/>
      <c r="G364" s="19"/>
      <c r="H364" s="136"/>
    </row>
    <row r="365" spans="1:8" x14ac:dyDescent="0.25">
      <c r="A365" s="193"/>
      <c r="B365" s="47" t="s">
        <v>95</v>
      </c>
      <c r="C365" s="199"/>
      <c r="D365" s="193"/>
      <c r="E365" s="19"/>
      <c r="F365" s="19"/>
      <c r="G365" s="19"/>
      <c r="H365" s="136">
        <v>384</v>
      </c>
    </row>
    <row r="366" spans="1:8" x14ac:dyDescent="0.25">
      <c r="A366" s="193"/>
      <c r="B366" s="47" t="s">
        <v>104</v>
      </c>
      <c r="C366" s="199"/>
      <c r="D366" s="193"/>
      <c r="E366" s="19"/>
      <c r="F366" s="19"/>
      <c r="G366" s="19"/>
      <c r="H366" s="136">
        <v>190</v>
      </c>
    </row>
    <row r="367" spans="1:8" x14ac:dyDescent="0.25">
      <c r="A367" s="193"/>
      <c r="B367" s="47" t="s">
        <v>100</v>
      </c>
      <c r="C367" s="199"/>
      <c r="D367" s="193"/>
      <c r="E367" s="19"/>
      <c r="F367" s="19"/>
      <c r="G367" s="19"/>
      <c r="H367" s="136">
        <v>83</v>
      </c>
    </row>
    <row r="368" spans="1:8" x14ac:dyDescent="0.25">
      <c r="A368" s="193"/>
      <c r="B368" s="22" t="s">
        <v>92</v>
      </c>
      <c r="C368" s="199"/>
      <c r="D368" s="193"/>
      <c r="E368" s="19"/>
      <c r="F368" s="19"/>
      <c r="G368" s="19"/>
      <c r="H368" s="136"/>
    </row>
    <row r="369" spans="1:8" x14ac:dyDescent="0.25">
      <c r="A369" s="193"/>
      <c r="B369" s="47" t="s">
        <v>95</v>
      </c>
      <c r="C369" s="199"/>
      <c r="D369" s="193"/>
      <c r="E369" s="19"/>
      <c r="F369" s="19"/>
      <c r="G369" s="19"/>
      <c r="H369" s="136">
        <v>192</v>
      </c>
    </row>
    <row r="370" spans="1:8" x14ac:dyDescent="0.25">
      <c r="A370" s="193"/>
      <c r="B370" s="47" t="s">
        <v>104</v>
      </c>
      <c r="C370" s="199"/>
      <c r="D370" s="193"/>
      <c r="E370" s="19"/>
      <c r="F370" s="19"/>
      <c r="G370" s="19"/>
      <c r="H370" s="136">
        <v>190</v>
      </c>
    </row>
    <row r="371" spans="1:8" ht="15.75" x14ac:dyDescent="0.25">
      <c r="A371" s="193"/>
      <c r="B371" s="47" t="s">
        <v>100</v>
      </c>
      <c r="C371" s="199"/>
      <c r="D371" s="193"/>
      <c r="E371" s="29"/>
      <c r="F371" s="29"/>
      <c r="G371" s="29"/>
      <c r="H371" s="136">
        <v>83</v>
      </c>
    </row>
  </sheetData>
  <mergeCells count="36">
    <mergeCell ref="D349:D371"/>
    <mergeCell ref="B165:H165"/>
    <mergeCell ref="A166:A371"/>
    <mergeCell ref="C166:C268"/>
    <mergeCell ref="D166:D225"/>
    <mergeCell ref="E166:G166"/>
    <mergeCell ref="E211:H211"/>
    <mergeCell ref="D226:D245"/>
    <mergeCell ref="E226:G226"/>
    <mergeCell ref="E233:G233"/>
    <mergeCell ref="D246:D268"/>
    <mergeCell ref="C269:C371"/>
    <mergeCell ref="D269:D328"/>
    <mergeCell ref="E284:G284"/>
    <mergeCell ref="D329:D348"/>
    <mergeCell ref="E329:G329"/>
    <mergeCell ref="E336:G336"/>
    <mergeCell ref="A7:H7"/>
    <mergeCell ref="A8:A9"/>
    <mergeCell ref="A10:A11"/>
    <mergeCell ref="B12:H12"/>
    <mergeCell ref="A13:A164"/>
    <mergeCell ref="C13:C89"/>
    <mergeCell ref="D13:D89"/>
    <mergeCell ref="H53:H54"/>
    <mergeCell ref="H60:H61"/>
    <mergeCell ref="C90:C164"/>
    <mergeCell ref="D90:D164"/>
    <mergeCell ref="H130:H131"/>
    <mergeCell ref="H137:H138"/>
    <mergeCell ref="G3:H3"/>
    <mergeCell ref="A4:A5"/>
    <mergeCell ref="B4:C4"/>
    <mergeCell ref="D4:D5"/>
    <mergeCell ref="E4:G4"/>
    <mergeCell ref="H4:H5"/>
  </mergeCells>
  <pageMargins left="0.35433070866141736" right="0.15748031496062992" top="0.35433070866141736" bottom="2.598425196850394" header="0.51181102362204722" footer="0.51181102362204722"/>
  <pageSetup paperSize="9" scale="18" fitToHeight="9" orientation="portrait" horizontalDpi="300" verticalDpi="300" r:id="rId1"/>
  <headerFooter alignWithMargins="0"/>
  <rowBreaks count="1" manualBreakCount="1">
    <brk id="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122"/>
  <sheetViews>
    <sheetView view="pageBreakPreview" zoomScale="90" zoomScaleNormal="100" zoomScaleSheetLayoutView="90" workbookViewId="0">
      <pane ySplit="5" topLeftCell="A6" activePane="bottomLeft" state="frozen"/>
      <selection activeCell="B23" sqref="B23"/>
      <selection pane="bottomLeft" activeCell="A7" sqref="A7:H7"/>
    </sheetView>
  </sheetViews>
  <sheetFormatPr defaultRowHeight="15" x14ac:dyDescent="0.25"/>
  <cols>
    <col min="1" max="1" width="22.85546875" style="2" customWidth="1"/>
    <col min="2" max="2" width="60" style="1" customWidth="1"/>
    <col min="3" max="3" width="21.28515625" style="2" customWidth="1"/>
    <col min="4" max="4" width="11.140625" style="2" customWidth="1"/>
    <col min="5" max="6" width="9.28515625" style="2" bestFit="1" customWidth="1"/>
    <col min="7" max="7" width="12" style="2" bestFit="1" customWidth="1"/>
    <col min="8" max="8" width="18.28515625" style="130" customWidth="1"/>
    <col min="9" max="10" width="11" style="2" bestFit="1" customWidth="1"/>
    <col min="11" max="16384" width="9.140625" style="2"/>
  </cols>
  <sheetData>
    <row r="1" spans="1:9" ht="18.75" x14ac:dyDescent="0.3">
      <c r="A1" s="82" t="s">
        <v>0</v>
      </c>
    </row>
    <row r="2" spans="1:9" ht="20.25" customHeight="1" x14ac:dyDescent="0.3">
      <c r="C2" s="3"/>
      <c r="D2" s="3"/>
      <c r="E2" s="3"/>
      <c r="F2" s="3"/>
      <c r="G2" s="3"/>
    </row>
    <row r="3" spans="1:9" ht="18.75" x14ac:dyDescent="0.25">
      <c r="B3" s="4"/>
      <c r="C3" s="5"/>
      <c r="D3" s="5"/>
      <c r="E3" s="5"/>
      <c r="F3" s="5"/>
      <c r="G3" s="170" t="s">
        <v>1</v>
      </c>
      <c r="H3" s="171"/>
    </row>
    <row r="4" spans="1:9" x14ac:dyDescent="0.25">
      <c r="A4" s="178" t="s">
        <v>2</v>
      </c>
      <c r="B4" s="179" t="s">
        <v>3</v>
      </c>
      <c r="C4" s="179"/>
      <c r="D4" s="179" t="s">
        <v>4</v>
      </c>
      <c r="E4" s="179" t="s">
        <v>5</v>
      </c>
      <c r="F4" s="179"/>
      <c r="G4" s="179"/>
      <c r="H4" s="180" t="s">
        <v>88</v>
      </c>
    </row>
    <row r="5" spans="1:9" ht="47.25" customHeight="1" x14ac:dyDescent="0.25">
      <c r="A5" s="178"/>
      <c r="B5" s="119" t="s">
        <v>6</v>
      </c>
      <c r="C5" s="119" t="s">
        <v>7</v>
      </c>
      <c r="D5" s="179"/>
      <c r="E5" s="119" t="s">
        <v>8</v>
      </c>
      <c r="F5" s="119" t="s">
        <v>9</v>
      </c>
      <c r="G5" s="119" t="s">
        <v>10</v>
      </c>
      <c r="H5" s="180"/>
    </row>
    <row r="6" spans="1:9" s="6" customFormat="1" ht="15.75" x14ac:dyDescent="0.25">
      <c r="A6" s="119">
        <v>1</v>
      </c>
      <c r="B6" s="119">
        <v>2</v>
      </c>
      <c r="C6" s="119">
        <v>3</v>
      </c>
      <c r="D6" s="119">
        <f>C6+1</f>
        <v>4</v>
      </c>
      <c r="E6" s="119">
        <f t="shared" ref="E6:H6" si="0">D6+1</f>
        <v>5</v>
      </c>
      <c r="F6" s="119">
        <f t="shared" si="0"/>
        <v>6</v>
      </c>
      <c r="G6" s="119">
        <f t="shared" si="0"/>
        <v>7</v>
      </c>
      <c r="H6" s="133">
        <f t="shared" si="0"/>
        <v>8</v>
      </c>
    </row>
    <row r="7" spans="1:9" x14ac:dyDescent="0.25">
      <c r="A7" s="175" t="s">
        <v>340</v>
      </c>
      <c r="B7" s="175"/>
      <c r="C7" s="175"/>
      <c r="D7" s="175"/>
      <c r="E7" s="175"/>
      <c r="F7" s="175"/>
      <c r="G7" s="175"/>
      <c r="H7" s="175"/>
    </row>
    <row r="8" spans="1:9" ht="60" x14ac:dyDescent="0.25">
      <c r="A8" s="173" t="s">
        <v>347</v>
      </c>
      <c r="B8" s="7" t="s">
        <v>78</v>
      </c>
      <c r="C8" s="8"/>
      <c r="D8" s="120"/>
      <c r="E8" s="8"/>
      <c r="F8" s="8"/>
      <c r="G8" s="8"/>
      <c r="H8" s="118"/>
    </row>
    <row r="9" spans="1:9" x14ac:dyDescent="0.25">
      <c r="A9" s="173"/>
      <c r="B9" s="93" t="s">
        <v>12</v>
      </c>
      <c r="C9" s="120" t="s">
        <v>277</v>
      </c>
      <c r="D9" s="121" t="s">
        <v>234</v>
      </c>
      <c r="E9" s="120"/>
      <c r="F9" s="120"/>
      <c r="G9" s="120">
        <v>466.1</v>
      </c>
      <c r="H9" s="118"/>
    </row>
    <row r="10" spans="1:9" x14ac:dyDescent="0.25">
      <c r="A10" s="173"/>
      <c r="B10" s="93" t="s">
        <v>14</v>
      </c>
      <c r="C10" s="10"/>
      <c r="D10" s="10"/>
      <c r="E10" s="10"/>
      <c r="F10" s="10"/>
      <c r="G10" s="10"/>
      <c r="H10" s="31"/>
    </row>
    <row r="11" spans="1:9" x14ac:dyDescent="0.25">
      <c r="A11" s="173"/>
      <c r="B11" s="93" t="s">
        <v>15</v>
      </c>
      <c r="C11" s="10"/>
      <c r="D11" s="10"/>
      <c r="E11" s="10"/>
      <c r="F11" s="10"/>
      <c r="G11" s="10"/>
      <c r="H11" s="31"/>
    </row>
    <row r="12" spans="1:9" x14ac:dyDescent="0.25">
      <c r="A12" s="173"/>
      <c r="B12" s="177" t="s">
        <v>16</v>
      </c>
      <c r="C12" s="177"/>
      <c r="D12" s="177"/>
      <c r="E12" s="177"/>
      <c r="F12" s="177"/>
      <c r="G12" s="177"/>
      <c r="H12" s="177"/>
    </row>
    <row r="13" spans="1:9" ht="45" x14ac:dyDescent="0.25">
      <c r="A13" s="173"/>
      <c r="B13" s="94" t="s">
        <v>320</v>
      </c>
      <c r="C13" s="173" t="s">
        <v>348</v>
      </c>
      <c r="D13" s="172" t="s">
        <v>43</v>
      </c>
      <c r="E13" s="73"/>
      <c r="F13" s="73"/>
      <c r="G13" s="73"/>
      <c r="H13" s="139"/>
    </row>
    <row r="14" spans="1:9" ht="30" x14ac:dyDescent="0.25">
      <c r="A14" s="173"/>
      <c r="B14" s="34" t="s">
        <v>213</v>
      </c>
      <c r="C14" s="173"/>
      <c r="D14" s="172"/>
      <c r="E14" s="11"/>
      <c r="F14" s="11"/>
      <c r="G14" s="12"/>
      <c r="H14" s="132"/>
    </row>
    <row r="15" spans="1:9" x14ac:dyDescent="0.25">
      <c r="A15" s="173"/>
      <c r="B15" s="45" t="s">
        <v>244</v>
      </c>
      <c r="C15" s="173"/>
      <c r="D15" s="172"/>
      <c r="E15" s="11"/>
      <c r="F15" s="11"/>
      <c r="G15" s="12"/>
      <c r="H15" s="117">
        <v>52.09</v>
      </c>
      <c r="I15" s="84"/>
    </row>
    <row r="16" spans="1:9" x14ac:dyDescent="0.25">
      <c r="A16" s="173"/>
      <c r="B16" s="45" t="s">
        <v>174</v>
      </c>
      <c r="C16" s="173"/>
      <c r="D16" s="172"/>
      <c r="E16" s="11"/>
      <c r="F16" s="11"/>
      <c r="G16" s="12"/>
      <c r="H16" s="117">
        <v>10.94</v>
      </c>
      <c r="I16" s="84"/>
    </row>
    <row r="17" spans="1:9" ht="30" x14ac:dyDescent="0.25">
      <c r="A17" s="173"/>
      <c r="B17" s="34" t="s">
        <v>214</v>
      </c>
      <c r="C17" s="173"/>
      <c r="D17" s="172"/>
      <c r="E17" s="11"/>
      <c r="F17" s="11"/>
      <c r="G17" s="12"/>
      <c r="H17" s="132"/>
      <c r="I17" s="84"/>
    </row>
    <row r="18" spans="1:9" x14ac:dyDescent="0.25">
      <c r="A18" s="173"/>
      <c r="B18" s="45" t="s">
        <v>244</v>
      </c>
      <c r="C18" s="173"/>
      <c r="D18" s="172"/>
      <c r="E18" s="11"/>
      <c r="F18" s="11"/>
      <c r="G18" s="12"/>
      <c r="H18" s="117">
        <v>20.5</v>
      </c>
      <c r="I18" s="84"/>
    </row>
    <row r="19" spans="1:9" x14ac:dyDescent="0.25">
      <c r="A19" s="173"/>
      <c r="B19" s="45" t="s">
        <v>174</v>
      </c>
      <c r="C19" s="173"/>
      <c r="D19" s="172"/>
      <c r="E19" s="11"/>
      <c r="F19" s="11"/>
      <c r="G19" s="12"/>
      <c r="H19" s="117">
        <v>7.89</v>
      </c>
      <c r="I19" s="84"/>
    </row>
    <row r="20" spans="1:9" ht="45" x14ac:dyDescent="0.25">
      <c r="A20" s="173"/>
      <c r="B20" s="34" t="s">
        <v>215</v>
      </c>
      <c r="C20" s="173"/>
      <c r="D20" s="172"/>
      <c r="E20" s="11"/>
      <c r="F20" s="11"/>
      <c r="G20" s="12"/>
      <c r="H20" s="117"/>
      <c r="I20" s="84"/>
    </row>
    <row r="21" spans="1:9" x14ac:dyDescent="0.25">
      <c r="A21" s="173"/>
      <c r="B21" s="45" t="s">
        <v>244</v>
      </c>
      <c r="C21" s="173"/>
      <c r="D21" s="172"/>
      <c r="E21" s="11"/>
      <c r="F21" s="11"/>
      <c r="G21" s="12"/>
      <c r="H21" s="66">
        <v>0</v>
      </c>
      <c r="I21" s="84"/>
    </row>
    <row r="22" spans="1:9" x14ac:dyDescent="0.25">
      <c r="A22" s="173"/>
      <c r="B22" s="45" t="s">
        <v>174</v>
      </c>
      <c r="C22" s="173"/>
      <c r="D22" s="172"/>
      <c r="E22" s="11"/>
      <c r="F22" s="11"/>
      <c r="G22" s="12"/>
      <c r="H22" s="66">
        <v>4.6500000000000004</v>
      </c>
      <c r="I22" s="84"/>
    </row>
    <row r="23" spans="1:9" ht="30" x14ac:dyDescent="0.25">
      <c r="A23" s="173"/>
      <c r="B23" s="34" t="s">
        <v>216</v>
      </c>
      <c r="C23" s="173"/>
      <c r="D23" s="172"/>
      <c r="E23" s="11"/>
      <c r="F23" s="11"/>
      <c r="G23" s="12"/>
      <c r="H23" s="66"/>
      <c r="I23" s="84"/>
    </row>
    <row r="24" spans="1:9" x14ac:dyDescent="0.25">
      <c r="A24" s="173"/>
      <c r="B24" s="45" t="s">
        <v>244</v>
      </c>
      <c r="C24" s="173"/>
      <c r="D24" s="172"/>
      <c r="E24" s="11"/>
      <c r="F24" s="11"/>
      <c r="G24" s="12"/>
      <c r="H24" s="117">
        <v>92.44</v>
      </c>
      <c r="I24" s="84"/>
    </row>
    <row r="25" spans="1:9" x14ac:dyDescent="0.25">
      <c r="A25" s="173"/>
      <c r="B25" s="45" t="s">
        <v>174</v>
      </c>
      <c r="C25" s="173"/>
      <c r="D25" s="172"/>
      <c r="E25" s="11"/>
      <c r="F25" s="11"/>
      <c r="G25" s="12"/>
      <c r="H25" s="117">
        <v>25.09</v>
      </c>
      <c r="I25" s="84"/>
    </row>
    <row r="26" spans="1:9" x14ac:dyDescent="0.25">
      <c r="A26" s="173"/>
      <c r="B26" s="34" t="s">
        <v>217</v>
      </c>
      <c r="C26" s="173"/>
      <c r="D26" s="172"/>
      <c r="E26" s="11"/>
      <c r="F26" s="11"/>
      <c r="G26" s="12"/>
      <c r="H26" s="132"/>
      <c r="I26" s="84"/>
    </row>
    <row r="27" spans="1:9" x14ac:dyDescent="0.25">
      <c r="A27" s="173"/>
      <c r="B27" s="45" t="s">
        <v>244</v>
      </c>
      <c r="C27" s="173"/>
      <c r="D27" s="172"/>
      <c r="E27" s="11"/>
      <c r="F27" s="11"/>
      <c r="G27" s="12"/>
      <c r="H27" s="117">
        <f>H15+H18+H24</f>
        <v>165.03</v>
      </c>
      <c r="I27" s="84"/>
    </row>
    <row r="28" spans="1:9" x14ac:dyDescent="0.25">
      <c r="A28" s="173"/>
      <c r="B28" s="45" t="s">
        <v>174</v>
      </c>
      <c r="C28" s="173"/>
      <c r="D28" s="172"/>
      <c r="E28" s="11"/>
      <c r="F28" s="11"/>
      <c r="G28" s="12"/>
      <c r="H28" s="117">
        <v>48.56</v>
      </c>
      <c r="I28" s="84"/>
    </row>
    <row r="29" spans="1:9" ht="30" x14ac:dyDescent="0.25">
      <c r="A29" s="173"/>
      <c r="B29" s="44" t="s">
        <v>31</v>
      </c>
      <c r="C29" s="173"/>
      <c r="D29" s="172"/>
      <c r="E29" s="11"/>
      <c r="F29" s="11"/>
      <c r="G29" s="12"/>
      <c r="H29" s="117"/>
      <c r="I29" s="84"/>
    </row>
    <row r="30" spans="1:9" x14ac:dyDescent="0.25">
      <c r="A30" s="173"/>
      <c r="B30" s="89" t="s">
        <v>346</v>
      </c>
      <c r="C30" s="173"/>
      <c r="D30" s="172"/>
      <c r="E30" s="11"/>
      <c r="F30" s="11"/>
      <c r="G30" s="12"/>
      <c r="H30" s="117"/>
      <c r="I30" s="84"/>
    </row>
    <row r="31" spans="1:9" x14ac:dyDescent="0.25">
      <c r="A31" s="173"/>
      <c r="B31" s="44" t="s">
        <v>218</v>
      </c>
      <c r="C31" s="173"/>
      <c r="D31" s="172"/>
      <c r="E31" s="11"/>
      <c r="F31" s="11"/>
      <c r="G31" s="12"/>
      <c r="H31" s="117"/>
      <c r="I31" s="84"/>
    </row>
    <row r="32" spans="1:9" x14ac:dyDescent="0.25">
      <c r="A32" s="173"/>
      <c r="B32" s="45" t="s">
        <v>244</v>
      </c>
      <c r="C32" s="173"/>
      <c r="D32" s="172"/>
      <c r="E32" s="11"/>
      <c r="F32" s="11"/>
      <c r="G32" s="12"/>
      <c r="H32" s="117">
        <v>6875.12</v>
      </c>
      <c r="I32" s="84"/>
    </row>
    <row r="33" spans="1:9" x14ac:dyDescent="0.25">
      <c r="A33" s="173"/>
      <c r="B33" s="45" t="s">
        <v>174</v>
      </c>
      <c r="C33" s="173"/>
      <c r="D33" s="172"/>
      <c r="E33" s="11"/>
      <c r="F33" s="11"/>
      <c r="G33" s="12"/>
      <c r="H33" s="66">
        <v>4285.8900000000003</v>
      </c>
      <c r="I33" s="84"/>
    </row>
    <row r="34" spans="1:9" x14ac:dyDescent="0.25">
      <c r="A34" s="173"/>
      <c r="B34" s="44" t="s">
        <v>219</v>
      </c>
      <c r="C34" s="173"/>
      <c r="D34" s="172"/>
      <c r="E34" s="11"/>
      <c r="F34" s="11"/>
      <c r="G34" s="12"/>
      <c r="H34" s="132"/>
      <c r="I34" s="84"/>
    </row>
    <row r="35" spans="1:9" x14ac:dyDescent="0.25">
      <c r="A35" s="173"/>
      <c r="B35" s="45" t="s">
        <v>244</v>
      </c>
      <c r="C35" s="173"/>
      <c r="D35" s="172"/>
      <c r="E35" s="11"/>
      <c r="F35" s="11"/>
      <c r="G35" s="12"/>
      <c r="H35" s="117">
        <v>11948.94</v>
      </c>
      <c r="I35" s="84"/>
    </row>
    <row r="36" spans="1:9" x14ac:dyDescent="0.25">
      <c r="A36" s="173"/>
      <c r="B36" s="45" t="s">
        <v>174</v>
      </c>
      <c r="C36" s="173"/>
      <c r="D36" s="172"/>
      <c r="E36" s="11"/>
      <c r="F36" s="11"/>
      <c r="G36" s="12"/>
      <c r="H36" s="117">
        <v>4090</v>
      </c>
      <c r="I36" s="84"/>
    </row>
    <row r="37" spans="1:9" ht="45" x14ac:dyDescent="0.25">
      <c r="A37" s="173"/>
      <c r="B37" s="44" t="s">
        <v>220</v>
      </c>
      <c r="C37" s="173"/>
      <c r="D37" s="172"/>
      <c r="E37" s="11"/>
      <c r="F37" s="11"/>
      <c r="G37" s="12"/>
      <c r="H37" s="132"/>
      <c r="I37" s="84"/>
    </row>
    <row r="38" spans="1:9" x14ac:dyDescent="0.25">
      <c r="A38" s="173"/>
      <c r="B38" s="45" t="s">
        <v>244</v>
      </c>
      <c r="C38" s="173"/>
      <c r="D38" s="172"/>
      <c r="E38" s="11"/>
      <c r="F38" s="11"/>
      <c r="G38" s="12"/>
      <c r="H38" s="117">
        <v>3997.13</v>
      </c>
      <c r="I38" s="84"/>
    </row>
    <row r="39" spans="1:9" x14ac:dyDescent="0.25">
      <c r="A39" s="173"/>
      <c r="B39" s="45" t="s">
        <v>174</v>
      </c>
      <c r="C39" s="173"/>
      <c r="D39" s="172"/>
      <c r="E39" s="11"/>
      <c r="F39" s="11"/>
      <c r="G39" s="12"/>
      <c r="H39" s="117">
        <v>4754.75</v>
      </c>
      <c r="I39" s="84"/>
    </row>
    <row r="40" spans="1:9" x14ac:dyDescent="0.25">
      <c r="A40" s="173"/>
      <c r="B40" s="89" t="s">
        <v>345</v>
      </c>
      <c r="C40" s="173"/>
      <c r="D40" s="172"/>
      <c r="E40" s="11"/>
      <c r="F40" s="11"/>
      <c r="G40" s="12"/>
      <c r="H40" s="117"/>
      <c r="I40" s="84"/>
    </row>
    <row r="41" spans="1:9" x14ac:dyDescent="0.25">
      <c r="A41" s="173"/>
      <c r="B41" s="44" t="s">
        <v>218</v>
      </c>
      <c r="C41" s="173"/>
      <c r="D41" s="172"/>
      <c r="E41" s="11"/>
      <c r="F41" s="11"/>
      <c r="G41" s="12"/>
      <c r="H41" s="132"/>
      <c r="I41" s="84"/>
    </row>
    <row r="42" spans="1:9" x14ac:dyDescent="0.25">
      <c r="A42" s="173"/>
      <c r="B42" s="45" t="s">
        <v>244</v>
      </c>
      <c r="C42" s="173"/>
      <c r="D42" s="172"/>
      <c r="E42" s="11"/>
      <c r="F42" s="11"/>
      <c r="G42" s="12"/>
      <c r="H42" s="117">
        <f>6875.12/2</f>
        <v>3437.56</v>
      </c>
      <c r="I42" s="84"/>
    </row>
    <row r="43" spans="1:9" x14ac:dyDescent="0.25">
      <c r="A43" s="173"/>
      <c r="B43" s="45" t="s">
        <v>174</v>
      </c>
      <c r="C43" s="173"/>
      <c r="D43" s="172"/>
      <c r="E43" s="11"/>
      <c r="F43" s="11"/>
      <c r="G43" s="12"/>
      <c r="H43" s="66">
        <v>4285.8900000000003</v>
      </c>
      <c r="I43" s="84"/>
    </row>
    <row r="44" spans="1:9" x14ac:dyDescent="0.25">
      <c r="A44" s="173"/>
      <c r="B44" s="44" t="s">
        <v>219</v>
      </c>
      <c r="C44" s="173"/>
      <c r="D44" s="172"/>
      <c r="E44" s="11"/>
      <c r="F44" s="11"/>
      <c r="G44" s="12"/>
      <c r="H44" s="132"/>
      <c r="I44" s="84"/>
    </row>
    <row r="45" spans="1:9" x14ac:dyDescent="0.25">
      <c r="A45" s="173"/>
      <c r="B45" s="45" t="s">
        <v>244</v>
      </c>
      <c r="C45" s="173"/>
      <c r="D45" s="172"/>
      <c r="E45" s="11"/>
      <c r="F45" s="11"/>
      <c r="G45" s="12"/>
      <c r="H45" s="117">
        <f>11948.94/2</f>
        <v>5974.47</v>
      </c>
      <c r="I45" s="84"/>
    </row>
    <row r="46" spans="1:9" x14ac:dyDescent="0.25">
      <c r="A46" s="173"/>
      <c r="B46" s="45" t="s">
        <v>174</v>
      </c>
      <c r="C46" s="173"/>
      <c r="D46" s="172"/>
      <c r="E46" s="11"/>
      <c r="F46" s="11"/>
      <c r="G46" s="12"/>
      <c r="H46" s="117">
        <v>4090</v>
      </c>
      <c r="I46" s="84"/>
    </row>
    <row r="47" spans="1:9" ht="45" x14ac:dyDescent="0.25">
      <c r="A47" s="173"/>
      <c r="B47" s="44" t="s">
        <v>220</v>
      </c>
      <c r="C47" s="173"/>
      <c r="D47" s="172"/>
      <c r="E47" s="11"/>
      <c r="F47" s="11"/>
      <c r="G47" s="12"/>
      <c r="H47" s="132"/>
      <c r="I47" s="84"/>
    </row>
    <row r="48" spans="1:9" x14ac:dyDescent="0.25">
      <c r="A48" s="173"/>
      <c r="B48" s="45" t="s">
        <v>244</v>
      </c>
      <c r="C48" s="173"/>
      <c r="D48" s="172"/>
      <c r="E48" s="11"/>
      <c r="F48" s="11"/>
      <c r="G48" s="12"/>
      <c r="H48" s="117">
        <f>3997.13/2</f>
        <v>1998.5650000000001</v>
      </c>
      <c r="I48" s="84"/>
    </row>
    <row r="49" spans="1:9" x14ac:dyDescent="0.25">
      <c r="A49" s="173"/>
      <c r="B49" s="45" t="s">
        <v>174</v>
      </c>
      <c r="C49" s="173"/>
      <c r="D49" s="172"/>
      <c r="E49" s="11"/>
      <c r="F49" s="11"/>
      <c r="G49" s="12"/>
      <c r="H49" s="117">
        <v>4754.75</v>
      </c>
      <c r="I49" s="84"/>
    </row>
    <row r="50" spans="1:9" x14ac:dyDescent="0.25">
      <c r="A50" s="173"/>
      <c r="B50" s="203" t="s">
        <v>40</v>
      </c>
      <c r="C50" s="203"/>
      <c r="D50" s="203"/>
      <c r="E50" s="203"/>
      <c r="F50" s="203"/>
      <c r="G50" s="203"/>
      <c r="H50" s="203"/>
      <c r="I50" s="84"/>
    </row>
    <row r="51" spans="1:9" ht="45" x14ac:dyDescent="0.25">
      <c r="A51" s="173"/>
      <c r="B51" s="14" t="s">
        <v>321</v>
      </c>
      <c r="C51" s="173">
        <v>0.4</v>
      </c>
      <c r="D51" s="173" t="s">
        <v>43</v>
      </c>
      <c r="E51" s="62"/>
      <c r="F51" s="62"/>
      <c r="G51" s="62"/>
      <c r="H51" s="66"/>
      <c r="I51" s="84"/>
    </row>
    <row r="52" spans="1:9" ht="30" x14ac:dyDescent="0.25">
      <c r="A52" s="173"/>
      <c r="B52" s="34" t="s">
        <v>213</v>
      </c>
      <c r="C52" s="173"/>
      <c r="D52" s="173"/>
      <c r="E52" s="73"/>
      <c r="F52" s="73"/>
      <c r="G52" s="73"/>
      <c r="H52" s="132"/>
      <c r="I52" s="84"/>
    </row>
    <row r="53" spans="1:9" x14ac:dyDescent="0.25">
      <c r="A53" s="173"/>
      <c r="B53" s="45" t="s">
        <v>244</v>
      </c>
      <c r="C53" s="173"/>
      <c r="D53" s="173"/>
      <c r="E53" s="73"/>
      <c r="F53" s="73"/>
      <c r="G53" s="73"/>
      <c r="H53" s="117">
        <v>52.09</v>
      </c>
      <c r="I53" s="84"/>
    </row>
    <row r="54" spans="1:9" x14ac:dyDescent="0.25">
      <c r="A54" s="173"/>
      <c r="B54" s="45" t="s">
        <v>174</v>
      </c>
      <c r="C54" s="173"/>
      <c r="D54" s="173"/>
      <c r="E54" s="73"/>
      <c r="F54" s="73"/>
      <c r="G54" s="73"/>
      <c r="H54" s="117">
        <v>10.94</v>
      </c>
      <c r="I54" s="84"/>
    </row>
    <row r="55" spans="1:9" ht="30" x14ac:dyDescent="0.25">
      <c r="A55" s="173"/>
      <c r="B55" s="34" t="s">
        <v>214</v>
      </c>
      <c r="C55" s="173"/>
      <c r="D55" s="173"/>
      <c r="E55" s="73"/>
      <c r="F55" s="73"/>
      <c r="G55" s="73"/>
      <c r="H55" s="132"/>
      <c r="I55" s="84"/>
    </row>
    <row r="56" spans="1:9" x14ac:dyDescent="0.25">
      <c r="A56" s="173"/>
      <c r="B56" s="45" t="s">
        <v>244</v>
      </c>
      <c r="C56" s="173"/>
      <c r="D56" s="173"/>
      <c r="E56" s="73"/>
      <c r="F56" s="73"/>
      <c r="G56" s="73"/>
      <c r="H56" s="117">
        <v>20.5</v>
      </c>
      <c r="I56" s="84"/>
    </row>
    <row r="57" spans="1:9" x14ac:dyDescent="0.25">
      <c r="A57" s="173"/>
      <c r="B57" s="45" t="s">
        <v>174</v>
      </c>
      <c r="C57" s="173"/>
      <c r="D57" s="173"/>
      <c r="E57" s="73"/>
      <c r="F57" s="73"/>
      <c r="G57" s="73"/>
      <c r="H57" s="117">
        <v>7.89</v>
      </c>
      <c r="I57" s="84"/>
    </row>
    <row r="58" spans="1:9" ht="45" x14ac:dyDescent="0.25">
      <c r="A58" s="173"/>
      <c r="B58" s="34" t="s">
        <v>215</v>
      </c>
      <c r="C58" s="173"/>
      <c r="D58" s="173"/>
      <c r="E58" s="73"/>
      <c r="F58" s="73"/>
      <c r="G58" s="73"/>
      <c r="H58" s="117"/>
      <c r="I58" s="84"/>
    </row>
    <row r="59" spans="1:9" x14ac:dyDescent="0.25">
      <c r="A59" s="173"/>
      <c r="B59" s="45" t="s">
        <v>244</v>
      </c>
      <c r="C59" s="173"/>
      <c r="D59" s="173"/>
      <c r="E59" s="73"/>
      <c r="F59" s="73"/>
      <c r="G59" s="73"/>
      <c r="H59" s="66">
        <v>0</v>
      </c>
      <c r="I59" s="84"/>
    </row>
    <row r="60" spans="1:9" x14ac:dyDescent="0.25">
      <c r="A60" s="173"/>
      <c r="B60" s="45" t="s">
        <v>174</v>
      </c>
      <c r="C60" s="173"/>
      <c r="D60" s="173"/>
      <c r="E60" s="73"/>
      <c r="F60" s="73"/>
      <c r="G60" s="73"/>
      <c r="H60" s="66">
        <v>4.6500000000000004</v>
      </c>
      <c r="I60" s="84"/>
    </row>
    <row r="61" spans="1:9" ht="30" x14ac:dyDescent="0.25">
      <c r="A61" s="173"/>
      <c r="B61" s="34" t="s">
        <v>216</v>
      </c>
      <c r="C61" s="173"/>
      <c r="D61" s="173"/>
      <c r="E61" s="73"/>
      <c r="F61" s="73"/>
      <c r="G61" s="73"/>
      <c r="H61" s="66"/>
      <c r="I61" s="84"/>
    </row>
    <row r="62" spans="1:9" x14ac:dyDescent="0.25">
      <c r="A62" s="173"/>
      <c r="B62" s="45" t="s">
        <v>244</v>
      </c>
      <c r="C62" s="173"/>
      <c r="D62" s="173"/>
      <c r="E62" s="73"/>
      <c r="F62" s="73"/>
      <c r="G62" s="73"/>
      <c r="H62" s="117">
        <v>92.44</v>
      </c>
      <c r="I62" s="84"/>
    </row>
    <row r="63" spans="1:9" x14ac:dyDescent="0.25">
      <c r="A63" s="173"/>
      <c r="B63" s="45" t="s">
        <v>174</v>
      </c>
      <c r="C63" s="173"/>
      <c r="D63" s="173"/>
      <c r="E63" s="73"/>
      <c r="F63" s="73"/>
      <c r="G63" s="73"/>
      <c r="H63" s="117">
        <v>25.09</v>
      </c>
      <c r="I63" s="84"/>
    </row>
    <row r="64" spans="1:9" x14ac:dyDescent="0.25">
      <c r="A64" s="173"/>
      <c r="B64" s="34" t="s">
        <v>217</v>
      </c>
      <c r="C64" s="173"/>
      <c r="D64" s="173"/>
      <c r="E64" s="73"/>
      <c r="F64" s="73"/>
      <c r="G64" s="73"/>
      <c r="H64" s="132"/>
      <c r="I64" s="84"/>
    </row>
    <row r="65" spans="1:9" x14ac:dyDescent="0.25">
      <c r="A65" s="173"/>
      <c r="B65" s="45" t="s">
        <v>244</v>
      </c>
      <c r="C65" s="173"/>
      <c r="D65" s="173"/>
      <c r="E65" s="73"/>
      <c r="F65" s="73"/>
      <c r="G65" s="73"/>
      <c r="H65" s="117">
        <f>H53+H56+H62</f>
        <v>165.03</v>
      </c>
      <c r="I65" s="84"/>
    </row>
    <row r="66" spans="1:9" x14ac:dyDescent="0.25">
      <c r="A66" s="173"/>
      <c r="B66" s="45" t="s">
        <v>174</v>
      </c>
      <c r="C66" s="173"/>
      <c r="D66" s="173"/>
      <c r="E66" s="73"/>
      <c r="F66" s="73"/>
      <c r="G66" s="73"/>
      <c r="H66" s="117">
        <v>48.56</v>
      </c>
      <c r="I66" s="84"/>
    </row>
    <row r="67" spans="1:9" x14ac:dyDescent="0.25">
      <c r="A67" s="173"/>
      <c r="B67" s="89" t="s">
        <v>346</v>
      </c>
      <c r="C67" s="173"/>
      <c r="D67" s="200"/>
      <c r="E67" s="201"/>
      <c r="F67" s="201"/>
      <c r="G67" s="201"/>
      <c r="H67" s="202"/>
      <c r="I67" s="84"/>
    </row>
    <row r="68" spans="1:9" ht="45" x14ac:dyDescent="0.25">
      <c r="A68" s="173"/>
      <c r="B68" s="94" t="s">
        <v>108</v>
      </c>
      <c r="C68" s="173"/>
      <c r="D68" s="173" t="s">
        <v>48</v>
      </c>
      <c r="E68" s="173"/>
      <c r="F68" s="173"/>
      <c r="G68" s="173"/>
      <c r="H68" s="132"/>
      <c r="I68" s="84"/>
    </row>
    <row r="69" spans="1:9" x14ac:dyDescent="0.25">
      <c r="A69" s="173"/>
      <c r="B69" s="45" t="s">
        <v>244</v>
      </c>
      <c r="C69" s="173"/>
      <c r="D69" s="173"/>
      <c r="E69" s="115"/>
      <c r="F69" s="115"/>
      <c r="G69" s="115"/>
      <c r="H69" s="181">
        <v>188582.3</v>
      </c>
      <c r="I69" s="84"/>
    </row>
    <row r="70" spans="1:9" x14ac:dyDescent="0.25">
      <c r="A70" s="173"/>
      <c r="B70" s="45" t="s">
        <v>174</v>
      </c>
      <c r="C70" s="173"/>
      <c r="D70" s="173"/>
      <c r="E70" s="115"/>
      <c r="F70" s="115"/>
      <c r="G70" s="115"/>
      <c r="H70" s="181"/>
      <c r="I70" s="84"/>
    </row>
    <row r="71" spans="1:9" ht="45" x14ac:dyDescent="0.25">
      <c r="A71" s="173"/>
      <c r="B71" s="94" t="s">
        <v>109</v>
      </c>
      <c r="C71" s="173"/>
      <c r="D71" s="173"/>
      <c r="E71" s="173"/>
      <c r="F71" s="173"/>
      <c r="G71" s="173"/>
      <c r="H71" s="132"/>
      <c r="I71" s="84"/>
    </row>
    <row r="72" spans="1:9" x14ac:dyDescent="0.25">
      <c r="A72" s="173"/>
      <c r="B72" s="45" t="s">
        <v>244</v>
      </c>
      <c r="C72" s="173"/>
      <c r="D72" s="173"/>
      <c r="E72" s="115"/>
      <c r="F72" s="115"/>
      <c r="G72" s="115"/>
      <c r="H72" s="181">
        <v>189330.32</v>
      </c>
      <c r="I72" s="84"/>
    </row>
    <row r="73" spans="1:9" x14ac:dyDescent="0.25">
      <c r="A73" s="173"/>
      <c r="B73" s="45" t="s">
        <v>174</v>
      </c>
      <c r="C73" s="173"/>
      <c r="D73" s="173"/>
      <c r="E73" s="115"/>
      <c r="F73" s="115"/>
      <c r="G73" s="115"/>
      <c r="H73" s="181"/>
      <c r="I73" s="84"/>
    </row>
    <row r="74" spans="1:9" ht="30" x14ac:dyDescent="0.25">
      <c r="A74" s="173"/>
      <c r="B74" s="93" t="s">
        <v>56</v>
      </c>
      <c r="C74" s="173"/>
      <c r="D74" s="173" t="s">
        <v>21</v>
      </c>
      <c r="E74" s="11"/>
      <c r="F74" s="11"/>
      <c r="G74" s="11"/>
      <c r="H74" s="132"/>
      <c r="I74" s="84"/>
    </row>
    <row r="75" spans="1:9" x14ac:dyDescent="0.25">
      <c r="A75" s="173"/>
      <c r="B75" s="45" t="s">
        <v>244</v>
      </c>
      <c r="C75" s="173"/>
      <c r="D75" s="173"/>
      <c r="E75" s="11"/>
      <c r="F75" s="11"/>
      <c r="G75" s="11"/>
      <c r="H75" s="117">
        <v>683.27</v>
      </c>
      <c r="I75" s="84"/>
    </row>
    <row r="76" spans="1:9" x14ac:dyDescent="0.25">
      <c r="A76" s="173"/>
      <c r="B76" s="45" t="s">
        <v>174</v>
      </c>
      <c r="C76" s="173"/>
      <c r="D76" s="173"/>
      <c r="E76" s="11"/>
      <c r="F76" s="11"/>
      <c r="G76" s="11"/>
      <c r="H76" s="117">
        <v>812.78</v>
      </c>
      <c r="I76" s="84"/>
    </row>
    <row r="77" spans="1:9" x14ac:dyDescent="0.25">
      <c r="A77" s="173"/>
      <c r="B77" s="89" t="s">
        <v>345</v>
      </c>
      <c r="C77" s="173"/>
      <c r="D77" s="200"/>
      <c r="E77" s="201"/>
      <c r="F77" s="201"/>
      <c r="G77" s="201"/>
      <c r="H77" s="202"/>
      <c r="I77" s="84"/>
    </row>
    <row r="78" spans="1:9" ht="45" x14ac:dyDescent="0.25">
      <c r="A78" s="173"/>
      <c r="B78" s="94" t="s">
        <v>108</v>
      </c>
      <c r="C78" s="173"/>
      <c r="D78" s="173" t="s">
        <v>48</v>
      </c>
      <c r="E78" s="173"/>
      <c r="F78" s="173"/>
      <c r="G78" s="173"/>
      <c r="H78" s="132"/>
      <c r="I78" s="84"/>
    </row>
    <row r="79" spans="1:9" x14ac:dyDescent="0.25">
      <c r="A79" s="173"/>
      <c r="B79" s="45" t="s">
        <v>244</v>
      </c>
      <c r="C79" s="173"/>
      <c r="D79" s="173"/>
      <c r="E79" s="115"/>
      <c r="F79" s="115"/>
      <c r="G79" s="115"/>
      <c r="H79" s="117">
        <f>188582.3/2</f>
        <v>94291.15</v>
      </c>
      <c r="I79" s="84"/>
    </row>
    <row r="80" spans="1:9" x14ac:dyDescent="0.25">
      <c r="A80" s="173"/>
      <c r="B80" s="45" t="s">
        <v>174</v>
      </c>
      <c r="C80" s="173"/>
      <c r="D80" s="173"/>
      <c r="E80" s="115"/>
      <c r="F80" s="115"/>
      <c r="G80" s="115"/>
      <c r="H80" s="88">
        <v>188582.3</v>
      </c>
      <c r="I80" s="84"/>
    </row>
    <row r="81" spans="1:9" ht="45" x14ac:dyDescent="0.25">
      <c r="A81" s="173"/>
      <c r="B81" s="94" t="s">
        <v>109</v>
      </c>
      <c r="C81" s="173"/>
      <c r="D81" s="173"/>
      <c r="E81" s="173"/>
      <c r="F81" s="173"/>
      <c r="G81" s="173"/>
      <c r="H81" s="132"/>
      <c r="I81" s="84"/>
    </row>
    <row r="82" spans="1:9" x14ac:dyDescent="0.25">
      <c r="A82" s="173"/>
      <c r="B82" s="45" t="s">
        <v>244</v>
      </c>
      <c r="C82" s="173"/>
      <c r="D82" s="173"/>
      <c r="E82" s="115"/>
      <c r="F82" s="115"/>
      <c r="G82" s="115"/>
      <c r="H82" s="117">
        <f>H83/2</f>
        <v>94665.16</v>
      </c>
      <c r="I82" s="84"/>
    </row>
    <row r="83" spans="1:9" x14ac:dyDescent="0.25">
      <c r="A83" s="173"/>
      <c r="B83" s="45" t="s">
        <v>174</v>
      </c>
      <c r="C83" s="173"/>
      <c r="D83" s="173"/>
      <c r="E83" s="115"/>
      <c r="F83" s="115"/>
      <c r="G83" s="115"/>
      <c r="H83" s="88">
        <v>189330.32</v>
      </c>
      <c r="I83" s="84"/>
    </row>
    <row r="84" spans="1:9" ht="30" x14ac:dyDescent="0.25">
      <c r="A84" s="173"/>
      <c r="B84" s="93" t="s">
        <v>56</v>
      </c>
      <c r="C84" s="173"/>
      <c r="D84" s="173" t="s">
        <v>21</v>
      </c>
      <c r="E84" s="11"/>
      <c r="F84" s="11"/>
      <c r="G84" s="11"/>
      <c r="H84" s="132"/>
      <c r="I84" s="84"/>
    </row>
    <row r="85" spans="1:9" x14ac:dyDescent="0.25">
      <c r="A85" s="173"/>
      <c r="B85" s="45" t="s">
        <v>244</v>
      </c>
      <c r="C85" s="173"/>
      <c r="D85" s="173"/>
      <c r="E85" s="11"/>
      <c r="F85" s="11"/>
      <c r="G85" s="11"/>
      <c r="H85" s="117">
        <f>683.27/2</f>
        <v>341.63499999999999</v>
      </c>
      <c r="I85" s="84"/>
    </row>
    <row r="86" spans="1:9" x14ac:dyDescent="0.25">
      <c r="A86" s="173"/>
      <c r="B86" s="45" t="s">
        <v>174</v>
      </c>
      <c r="C86" s="173"/>
      <c r="D86" s="173"/>
      <c r="E86" s="11"/>
      <c r="F86" s="11"/>
      <c r="G86" s="11"/>
      <c r="H86" s="117">
        <v>812.78</v>
      </c>
      <c r="I86" s="84"/>
    </row>
    <row r="87" spans="1:9" ht="45" x14ac:dyDescent="0.25">
      <c r="A87" s="173"/>
      <c r="B87" s="14" t="s">
        <v>321</v>
      </c>
      <c r="C87" s="176" t="s">
        <v>349</v>
      </c>
      <c r="D87" s="173" t="s">
        <v>43</v>
      </c>
      <c r="E87" s="11"/>
      <c r="F87" s="11"/>
      <c r="G87" s="12"/>
      <c r="H87" s="117"/>
      <c r="I87" s="84"/>
    </row>
    <row r="88" spans="1:9" ht="30" x14ac:dyDescent="0.25">
      <c r="A88" s="173"/>
      <c r="B88" s="34" t="s">
        <v>213</v>
      </c>
      <c r="C88" s="176"/>
      <c r="D88" s="173"/>
      <c r="E88" s="73"/>
      <c r="F88" s="73"/>
      <c r="G88" s="73"/>
      <c r="H88" s="132"/>
      <c r="I88" s="84"/>
    </row>
    <row r="89" spans="1:9" x14ac:dyDescent="0.25">
      <c r="A89" s="173"/>
      <c r="B89" s="45" t="s">
        <v>244</v>
      </c>
      <c r="C89" s="176"/>
      <c r="D89" s="173"/>
      <c r="E89" s="73"/>
      <c r="F89" s="73"/>
      <c r="G89" s="73"/>
      <c r="H89" s="117">
        <v>52.09</v>
      </c>
      <c r="I89" s="84"/>
    </row>
    <row r="90" spans="1:9" x14ac:dyDescent="0.25">
      <c r="A90" s="173"/>
      <c r="B90" s="45" t="s">
        <v>174</v>
      </c>
      <c r="C90" s="176"/>
      <c r="D90" s="173"/>
      <c r="E90" s="73"/>
      <c r="F90" s="73"/>
      <c r="G90" s="73"/>
      <c r="H90" s="117">
        <v>10.94</v>
      </c>
      <c r="I90" s="84"/>
    </row>
    <row r="91" spans="1:9" ht="30" x14ac:dyDescent="0.25">
      <c r="A91" s="173"/>
      <c r="B91" s="34" t="s">
        <v>214</v>
      </c>
      <c r="C91" s="176"/>
      <c r="D91" s="173"/>
      <c r="E91" s="73"/>
      <c r="F91" s="73"/>
      <c r="G91" s="73"/>
      <c r="H91" s="132"/>
      <c r="I91" s="84"/>
    </row>
    <row r="92" spans="1:9" x14ac:dyDescent="0.25">
      <c r="A92" s="173"/>
      <c r="B92" s="45" t="s">
        <v>244</v>
      </c>
      <c r="C92" s="176"/>
      <c r="D92" s="173"/>
      <c r="E92" s="73"/>
      <c r="F92" s="73"/>
      <c r="G92" s="73"/>
      <c r="H92" s="117">
        <v>20.5</v>
      </c>
      <c r="I92" s="84"/>
    </row>
    <row r="93" spans="1:9" x14ac:dyDescent="0.25">
      <c r="A93" s="173"/>
      <c r="B93" s="45" t="s">
        <v>174</v>
      </c>
      <c r="C93" s="176"/>
      <c r="D93" s="173"/>
      <c r="E93" s="73"/>
      <c r="F93" s="73"/>
      <c r="G93" s="73"/>
      <c r="H93" s="117">
        <v>7.89</v>
      </c>
      <c r="I93" s="84"/>
    </row>
    <row r="94" spans="1:9" ht="45" x14ac:dyDescent="0.25">
      <c r="A94" s="173"/>
      <c r="B94" s="34" t="s">
        <v>215</v>
      </c>
      <c r="C94" s="176"/>
      <c r="D94" s="173"/>
      <c r="E94" s="73"/>
      <c r="F94" s="73"/>
      <c r="G94" s="73"/>
      <c r="H94" s="117"/>
      <c r="I94" s="84"/>
    </row>
    <row r="95" spans="1:9" x14ac:dyDescent="0.25">
      <c r="A95" s="173"/>
      <c r="B95" s="45" t="s">
        <v>244</v>
      </c>
      <c r="C95" s="176"/>
      <c r="D95" s="173"/>
      <c r="E95" s="73"/>
      <c r="F95" s="73"/>
      <c r="G95" s="73"/>
      <c r="H95" s="66">
        <v>0</v>
      </c>
      <c r="I95" s="84"/>
    </row>
    <row r="96" spans="1:9" x14ac:dyDescent="0.25">
      <c r="A96" s="173"/>
      <c r="B96" s="45" t="s">
        <v>174</v>
      </c>
      <c r="C96" s="176"/>
      <c r="D96" s="173"/>
      <c r="E96" s="73"/>
      <c r="F96" s="73"/>
      <c r="G96" s="73"/>
      <c r="H96" s="66">
        <v>4.6500000000000004</v>
      </c>
      <c r="I96" s="84"/>
    </row>
    <row r="97" spans="1:9" ht="30" x14ac:dyDescent="0.25">
      <c r="A97" s="173"/>
      <c r="B97" s="34" t="s">
        <v>216</v>
      </c>
      <c r="C97" s="176"/>
      <c r="D97" s="173"/>
      <c r="E97" s="73"/>
      <c r="F97" s="73"/>
      <c r="G97" s="73"/>
      <c r="H97" s="66"/>
      <c r="I97" s="84"/>
    </row>
    <row r="98" spans="1:9" x14ac:dyDescent="0.25">
      <c r="A98" s="173"/>
      <c r="B98" s="45" t="s">
        <v>244</v>
      </c>
      <c r="C98" s="176"/>
      <c r="D98" s="173"/>
      <c r="E98" s="73"/>
      <c r="F98" s="73"/>
      <c r="G98" s="73"/>
      <c r="H98" s="117">
        <v>92.44</v>
      </c>
      <c r="I98" s="84"/>
    </row>
    <row r="99" spans="1:9" x14ac:dyDescent="0.25">
      <c r="A99" s="173"/>
      <c r="B99" s="45" t="s">
        <v>174</v>
      </c>
      <c r="C99" s="176"/>
      <c r="D99" s="173"/>
      <c r="E99" s="73"/>
      <c r="F99" s="73"/>
      <c r="G99" s="73"/>
      <c r="H99" s="117">
        <v>25.09</v>
      </c>
      <c r="I99" s="84"/>
    </row>
    <row r="100" spans="1:9" x14ac:dyDescent="0.25">
      <c r="A100" s="173"/>
      <c r="B100" s="34" t="s">
        <v>217</v>
      </c>
      <c r="C100" s="176"/>
      <c r="D100" s="173"/>
      <c r="E100" s="73"/>
      <c r="F100" s="73"/>
      <c r="G100" s="73"/>
      <c r="H100" s="132"/>
      <c r="I100" s="84"/>
    </row>
    <row r="101" spans="1:9" x14ac:dyDescent="0.25">
      <c r="A101" s="173"/>
      <c r="B101" s="45" t="s">
        <v>244</v>
      </c>
      <c r="C101" s="176"/>
      <c r="D101" s="173"/>
      <c r="E101" s="73"/>
      <c r="F101" s="73"/>
      <c r="G101" s="73"/>
      <c r="H101" s="117">
        <f>H89+H92+H98</f>
        <v>165.03</v>
      </c>
      <c r="I101" s="84"/>
    </row>
    <row r="102" spans="1:9" x14ac:dyDescent="0.25">
      <c r="A102" s="173"/>
      <c r="B102" s="45" t="s">
        <v>174</v>
      </c>
      <c r="C102" s="176"/>
      <c r="D102" s="173"/>
      <c r="E102" s="73"/>
      <c r="F102" s="73"/>
      <c r="G102" s="73"/>
      <c r="H102" s="117">
        <v>48.56</v>
      </c>
      <c r="I102" s="84"/>
    </row>
    <row r="103" spans="1:9" x14ac:dyDescent="0.25">
      <c r="A103" s="173"/>
      <c r="B103" s="89" t="s">
        <v>346</v>
      </c>
      <c r="C103" s="176"/>
      <c r="D103" s="200"/>
      <c r="E103" s="201"/>
      <c r="F103" s="201"/>
      <c r="G103" s="201"/>
      <c r="H103" s="202"/>
      <c r="I103" s="84"/>
    </row>
    <row r="104" spans="1:9" ht="45" x14ac:dyDescent="0.25">
      <c r="A104" s="173"/>
      <c r="B104" s="94" t="s">
        <v>108</v>
      </c>
      <c r="C104" s="176"/>
      <c r="D104" s="173" t="s">
        <v>48</v>
      </c>
      <c r="E104" s="173"/>
      <c r="F104" s="173"/>
      <c r="G104" s="173"/>
      <c r="H104" s="132"/>
      <c r="I104" s="84"/>
    </row>
    <row r="105" spans="1:9" x14ac:dyDescent="0.25">
      <c r="A105" s="173"/>
      <c r="B105" s="45" t="s">
        <v>244</v>
      </c>
      <c r="C105" s="176"/>
      <c r="D105" s="173"/>
      <c r="E105" s="115"/>
      <c r="F105" s="115"/>
      <c r="G105" s="115"/>
      <c r="H105" s="181">
        <v>216167.41</v>
      </c>
      <c r="I105" s="84"/>
    </row>
    <row r="106" spans="1:9" x14ac:dyDescent="0.25">
      <c r="A106" s="173"/>
      <c r="B106" s="45" t="s">
        <v>174</v>
      </c>
      <c r="C106" s="176"/>
      <c r="D106" s="173"/>
      <c r="E106" s="115"/>
      <c r="F106" s="115"/>
      <c r="G106" s="115"/>
      <c r="H106" s="181"/>
      <c r="I106" s="84"/>
    </row>
    <row r="107" spans="1:9" ht="45" x14ac:dyDescent="0.25">
      <c r="A107" s="173"/>
      <c r="B107" s="94" t="s">
        <v>109</v>
      </c>
      <c r="C107" s="176"/>
      <c r="D107" s="173"/>
      <c r="E107" s="173"/>
      <c r="F107" s="173"/>
      <c r="G107" s="173"/>
      <c r="H107" s="132"/>
      <c r="I107" s="84"/>
    </row>
    <row r="108" spans="1:9" x14ac:dyDescent="0.25">
      <c r="A108" s="173"/>
      <c r="B108" s="45" t="s">
        <v>244</v>
      </c>
      <c r="C108" s="176"/>
      <c r="D108" s="173"/>
      <c r="E108" s="115"/>
      <c r="F108" s="115"/>
      <c r="G108" s="115"/>
      <c r="H108" s="181">
        <v>325965.31</v>
      </c>
      <c r="I108" s="84"/>
    </row>
    <row r="109" spans="1:9" x14ac:dyDescent="0.25">
      <c r="A109" s="173"/>
      <c r="B109" s="45" t="s">
        <v>174</v>
      </c>
      <c r="C109" s="176"/>
      <c r="D109" s="173"/>
      <c r="E109" s="115"/>
      <c r="F109" s="115"/>
      <c r="G109" s="115"/>
      <c r="H109" s="181"/>
      <c r="I109" s="84"/>
    </row>
    <row r="110" spans="1:9" ht="30" x14ac:dyDescent="0.25">
      <c r="A110" s="173"/>
      <c r="B110" s="93" t="s">
        <v>56</v>
      </c>
      <c r="C110" s="176"/>
      <c r="D110" s="173" t="s">
        <v>21</v>
      </c>
      <c r="E110" s="11"/>
      <c r="F110" s="11"/>
      <c r="G110" s="11"/>
      <c r="H110" s="132"/>
      <c r="I110" s="84"/>
    </row>
    <row r="111" spans="1:9" x14ac:dyDescent="0.25">
      <c r="A111" s="173"/>
      <c r="B111" s="45" t="s">
        <v>244</v>
      </c>
      <c r="C111" s="176"/>
      <c r="D111" s="173"/>
      <c r="E111" s="11"/>
      <c r="F111" s="11"/>
      <c r="G111" s="11"/>
      <c r="H111" s="117">
        <v>683.27</v>
      </c>
      <c r="I111" s="84"/>
    </row>
    <row r="112" spans="1:9" x14ac:dyDescent="0.25">
      <c r="A112" s="173"/>
      <c r="B112" s="45" t="s">
        <v>174</v>
      </c>
      <c r="C112" s="176"/>
      <c r="D112" s="173"/>
      <c r="E112" s="11"/>
      <c r="F112" s="11"/>
      <c r="G112" s="11"/>
      <c r="H112" s="117">
        <v>812.78</v>
      </c>
      <c r="I112" s="84"/>
    </row>
    <row r="113" spans="1:9" x14ac:dyDescent="0.25">
      <c r="A113" s="173"/>
      <c r="B113" s="89" t="s">
        <v>345</v>
      </c>
      <c r="C113" s="176"/>
      <c r="D113" s="200"/>
      <c r="E113" s="201"/>
      <c r="F113" s="201"/>
      <c r="G113" s="201"/>
      <c r="H113" s="202"/>
      <c r="I113" s="84"/>
    </row>
    <row r="114" spans="1:9" ht="45" x14ac:dyDescent="0.25">
      <c r="A114" s="173"/>
      <c r="B114" s="94" t="s">
        <v>108</v>
      </c>
      <c r="C114" s="176"/>
      <c r="D114" s="173" t="s">
        <v>48</v>
      </c>
      <c r="E114" s="173"/>
      <c r="F114" s="173"/>
      <c r="G114" s="173"/>
      <c r="H114" s="132"/>
      <c r="I114" s="84"/>
    </row>
    <row r="115" spans="1:9" x14ac:dyDescent="0.25">
      <c r="A115" s="173"/>
      <c r="B115" s="45" t="s">
        <v>244</v>
      </c>
      <c r="C115" s="176"/>
      <c r="D115" s="173"/>
      <c r="E115" s="115"/>
      <c r="F115" s="115"/>
      <c r="G115" s="115"/>
      <c r="H115" s="117">
        <f>H116/2</f>
        <v>108083.705</v>
      </c>
      <c r="I115" s="84"/>
    </row>
    <row r="116" spans="1:9" x14ac:dyDescent="0.25">
      <c r="A116" s="173"/>
      <c r="B116" s="45" t="s">
        <v>174</v>
      </c>
      <c r="C116" s="176"/>
      <c r="D116" s="173"/>
      <c r="E116" s="115"/>
      <c r="F116" s="115"/>
      <c r="G116" s="115"/>
      <c r="H116" s="88">
        <f>H105</f>
        <v>216167.41</v>
      </c>
      <c r="I116" s="84"/>
    </row>
    <row r="117" spans="1:9" ht="45" x14ac:dyDescent="0.25">
      <c r="A117" s="173"/>
      <c r="B117" s="94" t="s">
        <v>109</v>
      </c>
      <c r="C117" s="176"/>
      <c r="D117" s="173"/>
      <c r="E117" s="173"/>
      <c r="F117" s="173"/>
      <c r="G117" s="173"/>
      <c r="H117" s="132"/>
      <c r="I117" s="84"/>
    </row>
    <row r="118" spans="1:9" x14ac:dyDescent="0.25">
      <c r="A118" s="173"/>
      <c r="B118" s="45" t="s">
        <v>244</v>
      </c>
      <c r="C118" s="176"/>
      <c r="D118" s="173"/>
      <c r="E118" s="115"/>
      <c r="F118" s="115"/>
      <c r="G118" s="115"/>
      <c r="H118" s="117">
        <f>325965.31/2</f>
        <v>162982.655</v>
      </c>
      <c r="I118" s="84"/>
    </row>
    <row r="119" spans="1:9" x14ac:dyDescent="0.25">
      <c r="A119" s="173"/>
      <c r="B119" s="45" t="s">
        <v>174</v>
      </c>
      <c r="C119" s="176"/>
      <c r="D119" s="173"/>
      <c r="E119" s="115"/>
      <c r="F119" s="115"/>
      <c r="G119" s="115"/>
      <c r="H119" s="88">
        <v>325965.31</v>
      </c>
      <c r="I119" s="84"/>
    </row>
    <row r="120" spans="1:9" ht="30" x14ac:dyDescent="0.25">
      <c r="A120" s="173"/>
      <c r="B120" s="93" t="s">
        <v>56</v>
      </c>
      <c r="C120" s="176"/>
      <c r="D120" s="173" t="s">
        <v>21</v>
      </c>
      <c r="E120" s="11"/>
      <c r="F120" s="11"/>
      <c r="G120" s="11"/>
      <c r="H120" s="132"/>
      <c r="I120" s="84"/>
    </row>
    <row r="121" spans="1:9" x14ac:dyDescent="0.25">
      <c r="A121" s="173"/>
      <c r="B121" s="45" t="s">
        <v>244</v>
      </c>
      <c r="C121" s="176"/>
      <c r="D121" s="173"/>
      <c r="E121" s="11"/>
      <c r="F121" s="11"/>
      <c r="G121" s="11"/>
      <c r="H121" s="117">
        <f>683.27/2</f>
        <v>341.63499999999999</v>
      </c>
      <c r="I121" s="84"/>
    </row>
    <row r="122" spans="1:9" x14ac:dyDescent="0.25">
      <c r="A122" s="173"/>
      <c r="B122" s="45" t="s">
        <v>174</v>
      </c>
      <c r="C122" s="176"/>
      <c r="D122" s="173"/>
      <c r="E122" s="11"/>
      <c r="F122" s="11"/>
      <c r="G122" s="11"/>
      <c r="H122" s="117">
        <v>812.78</v>
      </c>
      <c r="I122" s="84"/>
    </row>
  </sheetData>
  <mergeCells count="40">
    <mergeCell ref="E114:G114"/>
    <mergeCell ref="E117:G117"/>
    <mergeCell ref="D78:D83"/>
    <mergeCell ref="E78:G78"/>
    <mergeCell ref="E81:G81"/>
    <mergeCell ref="D84:D86"/>
    <mergeCell ref="C87:C122"/>
    <mergeCell ref="D87:D102"/>
    <mergeCell ref="D103:H103"/>
    <mergeCell ref="D104:D109"/>
    <mergeCell ref="E104:G104"/>
    <mergeCell ref="H105:H106"/>
    <mergeCell ref="D120:D122"/>
    <mergeCell ref="E107:G107"/>
    <mergeCell ref="H108:H109"/>
    <mergeCell ref="D110:D112"/>
    <mergeCell ref="D113:H113"/>
    <mergeCell ref="D114:D119"/>
    <mergeCell ref="D77:H77"/>
    <mergeCell ref="A7:H7"/>
    <mergeCell ref="A8:A122"/>
    <mergeCell ref="B12:H12"/>
    <mergeCell ref="C13:C49"/>
    <mergeCell ref="D13:D49"/>
    <mergeCell ref="B50:H50"/>
    <mergeCell ref="C51:C86"/>
    <mergeCell ref="D51:D66"/>
    <mergeCell ref="D67:H67"/>
    <mergeCell ref="D68:D73"/>
    <mergeCell ref="E68:G68"/>
    <mergeCell ref="H69:H70"/>
    <mergeCell ref="E71:G71"/>
    <mergeCell ref="H72:H73"/>
    <mergeCell ref="D74:D76"/>
    <mergeCell ref="G3:H3"/>
    <mergeCell ref="A4:A5"/>
    <mergeCell ref="B4:C4"/>
    <mergeCell ref="D4:D5"/>
    <mergeCell ref="E4:G4"/>
    <mergeCell ref="H4:H5"/>
  </mergeCells>
  <pageMargins left="0.35433070866141736" right="0.15748031496062992" top="0.35433070866141736" bottom="2.598425196850394" header="0.51181102362204722" footer="0.51181102362204722"/>
  <pageSetup paperSize="9" scale="18" fitToHeight="9" orientation="portrait" horizontalDpi="300" verticalDpi="300" r:id="rId1"/>
  <headerFooter alignWithMargins="0"/>
  <rowBreaks count="1" manualBreakCount="1">
    <brk id="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451"/>
  <sheetViews>
    <sheetView view="pageBreakPreview" zoomScale="90" zoomScaleNormal="100" zoomScaleSheetLayoutView="90" workbookViewId="0">
      <pane ySplit="5" topLeftCell="A6" activePane="bottomLeft" state="frozen"/>
      <selection activeCell="B23" sqref="B23"/>
      <selection pane="bottomLeft" activeCell="A7" sqref="A7:H7"/>
    </sheetView>
  </sheetViews>
  <sheetFormatPr defaultRowHeight="15" x14ac:dyDescent="0.25"/>
  <cols>
    <col min="1" max="1" width="22.85546875" style="2" customWidth="1"/>
    <col min="2" max="2" width="60" style="1" customWidth="1"/>
    <col min="3" max="3" width="21.28515625" style="2" customWidth="1"/>
    <col min="4" max="4" width="11.140625" style="2" customWidth="1"/>
    <col min="5" max="6" width="9.28515625" style="2" bestFit="1" customWidth="1"/>
    <col min="7" max="7" width="12" style="2" bestFit="1" customWidth="1"/>
    <col min="8" max="8" width="18.28515625" style="130" customWidth="1"/>
    <col min="9" max="10" width="11" style="2" bestFit="1" customWidth="1"/>
    <col min="11" max="16384" width="9.140625" style="2"/>
  </cols>
  <sheetData>
    <row r="1" spans="1:8" ht="18.75" x14ac:dyDescent="0.3">
      <c r="A1" s="82" t="s">
        <v>0</v>
      </c>
    </row>
    <row r="2" spans="1:8" ht="20.25" customHeight="1" x14ac:dyDescent="0.3">
      <c r="C2" s="3"/>
      <c r="D2" s="3"/>
      <c r="E2" s="3"/>
      <c r="F2" s="3"/>
      <c r="G2" s="3"/>
    </row>
    <row r="3" spans="1:8" ht="18.75" x14ac:dyDescent="0.25">
      <c r="B3" s="4"/>
      <c r="C3" s="5"/>
      <c r="D3" s="5"/>
      <c r="E3" s="5"/>
      <c r="F3" s="5"/>
      <c r="G3" s="170" t="s">
        <v>1</v>
      </c>
      <c r="H3" s="171"/>
    </row>
    <row r="4" spans="1:8" x14ac:dyDescent="0.25">
      <c r="A4" s="178" t="s">
        <v>2</v>
      </c>
      <c r="B4" s="179" t="s">
        <v>3</v>
      </c>
      <c r="C4" s="179"/>
      <c r="D4" s="179" t="s">
        <v>4</v>
      </c>
      <c r="E4" s="179" t="s">
        <v>5</v>
      </c>
      <c r="F4" s="179"/>
      <c r="G4" s="179"/>
      <c r="H4" s="180" t="s">
        <v>88</v>
      </c>
    </row>
    <row r="5" spans="1:8" ht="47.25" customHeight="1" x14ac:dyDescent="0.25">
      <c r="A5" s="178"/>
      <c r="B5" s="119" t="s">
        <v>6</v>
      </c>
      <c r="C5" s="119" t="s">
        <v>7</v>
      </c>
      <c r="D5" s="179"/>
      <c r="E5" s="119" t="s">
        <v>8</v>
      </c>
      <c r="F5" s="119" t="s">
        <v>9</v>
      </c>
      <c r="G5" s="119" t="s">
        <v>10</v>
      </c>
      <c r="H5" s="180"/>
    </row>
    <row r="6" spans="1:8" s="6" customFormat="1" ht="15.75" x14ac:dyDescent="0.25">
      <c r="A6" s="119">
        <v>1</v>
      </c>
      <c r="B6" s="119">
        <v>2</v>
      </c>
      <c r="C6" s="119">
        <v>3</v>
      </c>
      <c r="D6" s="119">
        <f>C6+1</f>
        <v>4</v>
      </c>
      <c r="E6" s="119">
        <f t="shared" ref="E6:H6" si="0">D6+1</f>
        <v>5</v>
      </c>
      <c r="F6" s="119">
        <f t="shared" si="0"/>
        <v>6</v>
      </c>
      <c r="G6" s="119">
        <f t="shared" si="0"/>
        <v>7</v>
      </c>
      <c r="H6" s="133">
        <f t="shared" si="0"/>
        <v>8</v>
      </c>
    </row>
    <row r="7" spans="1:8" x14ac:dyDescent="0.25">
      <c r="A7" s="175" t="s">
        <v>341</v>
      </c>
      <c r="B7" s="175"/>
      <c r="C7" s="175"/>
      <c r="D7" s="175"/>
      <c r="E7" s="175"/>
      <c r="F7" s="175"/>
      <c r="G7" s="175"/>
      <c r="H7" s="175"/>
    </row>
    <row r="8" spans="1:8" ht="60" customHeight="1" x14ac:dyDescent="0.25">
      <c r="A8" s="281" t="s">
        <v>422</v>
      </c>
      <c r="B8" s="7" t="s">
        <v>78</v>
      </c>
      <c r="C8" s="35"/>
      <c r="D8" s="120"/>
      <c r="E8" s="8"/>
      <c r="F8" s="8"/>
      <c r="G8" s="8"/>
      <c r="H8" s="118"/>
    </row>
    <row r="9" spans="1:8" x14ac:dyDescent="0.25">
      <c r="A9" s="282"/>
      <c r="B9" s="93" t="s">
        <v>12</v>
      </c>
      <c r="C9" s="116" t="s">
        <v>277</v>
      </c>
      <c r="D9" s="121" t="s">
        <v>234</v>
      </c>
      <c r="E9" s="8"/>
      <c r="F9" s="8"/>
      <c r="G9" s="36">
        <f>550/1.18</f>
        <v>466.10169491525426</v>
      </c>
      <c r="H9" s="118"/>
    </row>
    <row r="10" spans="1:8" x14ac:dyDescent="0.25">
      <c r="A10" s="282"/>
      <c r="B10" s="93" t="s">
        <v>14</v>
      </c>
      <c r="C10" s="10"/>
      <c r="D10" s="10"/>
      <c r="E10" s="10"/>
      <c r="F10" s="10"/>
      <c r="G10" s="10"/>
      <c r="H10" s="31"/>
    </row>
    <row r="11" spans="1:8" x14ac:dyDescent="0.25">
      <c r="A11" s="282"/>
      <c r="B11" s="93" t="s">
        <v>15</v>
      </c>
      <c r="C11" s="10"/>
      <c r="D11" s="10"/>
      <c r="E11" s="10"/>
      <c r="F11" s="10"/>
      <c r="G11" s="10"/>
      <c r="H11" s="31"/>
    </row>
    <row r="12" spans="1:8" ht="32.25" customHeight="1" x14ac:dyDescent="0.25">
      <c r="A12" s="282"/>
      <c r="B12" s="204" t="s">
        <v>242</v>
      </c>
      <c r="C12" s="205"/>
      <c r="D12" s="205"/>
      <c r="E12" s="205"/>
      <c r="F12" s="205"/>
      <c r="G12" s="205"/>
      <c r="H12" s="206"/>
    </row>
    <row r="13" spans="1:8" ht="30" x14ac:dyDescent="0.25">
      <c r="A13" s="282"/>
      <c r="B13" s="54" t="s">
        <v>17</v>
      </c>
      <c r="C13" s="207" t="s">
        <v>243</v>
      </c>
      <c r="D13" s="172" t="s">
        <v>43</v>
      </c>
      <c r="E13" s="11"/>
      <c r="F13" s="11"/>
      <c r="G13" s="12"/>
      <c r="H13" s="117" t="s">
        <v>79</v>
      </c>
    </row>
    <row r="14" spans="1:8" x14ac:dyDescent="0.25">
      <c r="A14" s="282"/>
      <c r="B14" s="63" t="s">
        <v>244</v>
      </c>
      <c r="C14" s="207"/>
      <c r="D14" s="172"/>
      <c r="E14" s="11"/>
      <c r="F14" s="11"/>
      <c r="G14" s="12"/>
      <c r="H14" s="117">
        <v>409</v>
      </c>
    </row>
    <row r="15" spans="1:8" x14ac:dyDescent="0.25">
      <c r="A15" s="282"/>
      <c r="B15" s="63" t="s">
        <v>245</v>
      </c>
      <c r="C15" s="207"/>
      <c r="D15" s="172"/>
      <c r="E15" s="11"/>
      <c r="F15" s="11"/>
      <c r="G15" s="12"/>
      <c r="H15" s="117">
        <v>24</v>
      </c>
    </row>
    <row r="16" spans="1:8" x14ac:dyDescent="0.25">
      <c r="A16" s="282"/>
      <c r="B16" s="63" t="s">
        <v>106</v>
      </c>
      <c r="C16" s="207"/>
      <c r="D16" s="172"/>
      <c r="E16" s="11"/>
      <c r="F16" s="11"/>
      <c r="G16" s="12"/>
      <c r="H16" s="117">
        <v>5</v>
      </c>
    </row>
    <row r="17" spans="1:8" ht="30" x14ac:dyDescent="0.25">
      <c r="A17" s="282"/>
      <c r="B17" s="54" t="s">
        <v>26</v>
      </c>
      <c r="C17" s="207"/>
      <c r="D17" s="172"/>
      <c r="E17" s="11"/>
      <c r="F17" s="11"/>
      <c r="G17" s="12"/>
      <c r="H17" s="117" t="s">
        <v>79</v>
      </c>
    </row>
    <row r="18" spans="1:8" x14ac:dyDescent="0.25">
      <c r="A18" s="282"/>
      <c r="B18" s="63" t="s">
        <v>32</v>
      </c>
      <c r="C18" s="207"/>
      <c r="D18" s="172"/>
      <c r="E18" s="11"/>
      <c r="F18" s="11"/>
      <c r="G18" s="12"/>
      <c r="H18" s="117" t="s">
        <v>79</v>
      </c>
    </row>
    <row r="19" spans="1:8" x14ac:dyDescent="0.25">
      <c r="A19" s="282"/>
      <c r="B19" s="63" t="s">
        <v>244</v>
      </c>
      <c r="C19" s="207"/>
      <c r="D19" s="172"/>
      <c r="E19" s="11"/>
      <c r="F19" s="11"/>
      <c r="G19" s="12"/>
      <c r="H19" s="117">
        <v>2338</v>
      </c>
    </row>
    <row r="20" spans="1:8" x14ac:dyDescent="0.25">
      <c r="A20" s="282"/>
      <c r="B20" s="63" t="s">
        <v>96</v>
      </c>
      <c r="C20" s="207"/>
      <c r="D20" s="172"/>
      <c r="E20" s="11"/>
      <c r="F20" s="11"/>
      <c r="G20" s="12"/>
      <c r="H20" s="117">
        <v>286</v>
      </c>
    </row>
    <row r="21" spans="1:8" x14ac:dyDescent="0.25">
      <c r="A21" s="282"/>
      <c r="B21" s="63" t="s">
        <v>34</v>
      </c>
      <c r="C21" s="207"/>
      <c r="D21" s="172"/>
      <c r="E21" s="11"/>
      <c r="F21" s="11"/>
      <c r="G21" s="12"/>
      <c r="H21" s="117" t="s">
        <v>79</v>
      </c>
    </row>
    <row r="22" spans="1:8" x14ac:dyDescent="0.25">
      <c r="A22" s="282"/>
      <c r="B22" s="63" t="s">
        <v>244</v>
      </c>
      <c r="C22" s="207"/>
      <c r="D22" s="172"/>
      <c r="E22" s="11"/>
      <c r="F22" s="11"/>
      <c r="G22" s="12"/>
      <c r="H22" s="117">
        <v>664</v>
      </c>
    </row>
    <row r="23" spans="1:8" x14ac:dyDescent="0.25">
      <c r="A23" s="282"/>
      <c r="B23" s="63" t="s">
        <v>96</v>
      </c>
      <c r="C23" s="207"/>
      <c r="D23" s="172"/>
      <c r="E23" s="11"/>
      <c r="F23" s="11"/>
      <c r="G23" s="12"/>
      <c r="H23" s="117">
        <v>664</v>
      </c>
    </row>
    <row r="24" spans="1:8" x14ac:dyDescent="0.25">
      <c r="A24" s="282"/>
      <c r="B24" s="63" t="s">
        <v>246</v>
      </c>
      <c r="C24" s="207"/>
      <c r="D24" s="172"/>
      <c r="E24" s="11"/>
      <c r="F24" s="11"/>
      <c r="G24" s="12"/>
      <c r="H24" s="117" t="s">
        <v>79</v>
      </c>
    </row>
    <row r="25" spans="1:8" x14ac:dyDescent="0.25">
      <c r="A25" s="282"/>
      <c r="B25" s="63" t="s">
        <v>247</v>
      </c>
      <c r="C25" s="207"/>
      <c r="D25" s="172"/>
      <c r="E25" s="11"/>
      <c r="F25" s="11"/>
      <c r="G25" s="12"/>
      <c r="H25" s="79">
        <v>1728</v>
      </c>
    </row>
    <row r="26" spans="1:8" x14ac:dyDescent="0.25">
      <c r="A26" s="282"/>
      <c r="B26" s="63" t="s">
        <v>248</v>
      </c>
      <c r="C26" s="207"/>
      <c r="D26" s="172"/>
      <c r="E26" s="11"/>
      <c r="F26" s="11"/>
      <c r="G26" s="12"/>
      <c r="H26" s="79">
        <v>545</v>
      </c>
    </row>
    <row r="27" spans="1:8" x14ac:dyDescent="0.25">
      <c r="A27" s="282"/>
      <c r="B27" s="63" t="s">
        <v>96</v>
      </c>
      <c r="C27" s="207"/>
      <c r="D27" s="172"/>
      <c r="E27" s="11"/>
      <c r="F27" s="11"/>
      <c r="G27" s="12"/>
      <c r="H27" s="79">
        <v>361</v>
      </c>
    </row>
    <row r="28" spans="1:8" x14ac:dyDescent="0.25">
      <c r="A28" s="282"/>
      <c r="B28" s="63" t="s">
        <v>249</v>
      </c>
      <c r="C28" s="207"/>
      <c r="D28" s="172"/>
      <c r="E28" s="11"/>
      <c r="F28" s="11"/>
      <c r="G28" s="12"/>
      <c r="H28" s="117" t="s">
        <v>79</v>
      </c>
    </row>
    <row r="29" spans="1:8" x14ac:dyDescent="0.25">
      <c r="A29" s="282"/>
      <c r="B29" s="63" t="s">
        <v>351</v>
      </c>
      <c r="C29" s="207"/>
      <c r="D29" s="172"/>
      <c r="E29" s="11"/>
      <c r="F29" s="11"/>
      <c r="G29" s="12"/>
      <c r="H29" s="117">
        <v>6247</v>
      </c>
    </row>
    <row r="30" spans="1:8" x14ac:dyDescent="0.25">
      <c r="A30" s="282"/>
      <c r="B30" s="63" t="s">
        <v>96</v>
      </c>
      <c r="C30" s="207"/>
      <c r="D30" s="172"/>
      <c r="E30" s="11"/>
      <c r="F30" s="11"/>
      <c r="G30" s="12"/>
      <c r="H30" s="117">
        <v>1130</v>
      </c>
    </row>
    <row r="31" spans="1:8" ht="30" x14ac:dyDescent="0.25">
      <c r="A31" s="282"/>
      <c r="B31" s="63" t="s">
        <v>250</v>
      </c>
      <c r="C31" s="207"/>
      <c r="D31" s="172"/>
      <c r="E31" s="11"/>
      <c r="F31" s="11"/>
      <c r="G31" s="12"/>
      <c r="H31" s="117" t="s">
        <v>79</v>
      </c>
    </row>
    <row r="32" spans="1:8" x14ac:dyDescent="0.25">
      <c r="A32" s="282"/>
      <c r="B32" s="63" t="s">
        <v>244</v>
      </c>
      <c r="C32" s="207"/>
      <c r="D32" s="172"/>
      <c r="E32" s="11"/>
      <c r="F32" s="11"/>
      <c r="G32" s="12"/>
      <c r="H32" s="117">
        <v>8315</v>
      </c>
    </row>
    <row r="33" spans="1:8" x14ac:dyDescent="0.25">
      <c r="A33" s="282"/>
      <c r="B33" s="63" t="s">
        <v>96</v>
      </c>
      <c r="C33" s="207"/>
      <c r="D33" s="172"/>
      <c r="E33" s="11"/>
      <c r="F33" s="11"/>
      <c r="G33" s="12"/>
      <c r="H33" s="117">
        <v>2253</v>
      </c>
    </row>
    <row r="34" spans="1:8" x14ac:dyDescent="0.25">
      <c r="A34" s="282"/>
      <c r="B34" s="54" t="s">
        <v>28</v>
      </c>
      <c r="C34" s="207"/>
      <c r="D34" s="172"/>
      <c r="E34" s="11"/>
      <c r="F34" s="11"/>
      <c r="G34" s="12"/>
      <c r="H34" s="117" t="s">
        <v>79</v>
      </c>
    </row>
    <row r="35" spans="1:8" x14ac:dyDescent="0.25">
      <c r="A35" s="282"/>
      <c r="B35" s="63" t="s">
        <v>244</v>
      </c>
      <c r="C35" s="207"/>
      <c r="D35" s="172"/>
      <c r="E35" s="11"/>
      <c r="F35" s="11"/>
      <c r="G35" s="12"/>
      <c r="H35" s="117">
        <v>448</v>
      </c>
    </row>
    <row r="36" spans="1:8" x14ac:dyDescent="0.25">
      <c r="A36" s="282"/>
      <c r="B36" s="63" t="s">
        <v>245</v>
      </c>
      <c r="C36" s="207"/>
      <c r="D36" s="172"/>
      <c r="E36" s="11"/>
      <c r="F36" s="11"/>
      <c r="G36" s="12"/>
      <c r="H36" s="117">
        <v>26</v>
      </c>
    </row>
    <row r="37" spans="1:8" x14ac:dyDescent="0.25">
      <c r="A37" s="282"/>
      <c r="B37" s="63" t="s">
        <v>106</v>
      </c>
      <c r="C37" s="207"/>
      <c r="D37" s="172"/>
      <c r="E37" s="11"/>
      <c r="F37" s="11"/>
      <c r="G37" s="12"/>
      <c r="H37" s="117">
        <v>6</v>
      </c>
    </row>
    <row r="38" spans="1:8" ht="30" x14ac:dyDescent="0.25">
      <c r="A38" s="282"/>
      <c r="B38" s="54" t="s">
        <v>94</v>
      </c>
      <c r="C38" s="207"/>
      <c r="D38" s="172"/>
      <c r="E38" s="11"/>
      <c r="F38" s="11"/>
      <c r="G38" s="12"/>
      <c r="H38" s="117" t="s">
        <v>79</v>
      </c>
    </row>
    <row r="39" spans="1:8" ht="30" x14ac:dyDescent="0.25">
      <c r="A39" s="282"/>
      <c r="B39" s="54" t="s">
        <v>30</v>
      </c>
      <c r="C39" s="207"/>
      <c r="D39" s="172"/>
      <c r="E39" s="11"/>
      <c r="F39" s="11"/>
      <c r="G39" s="12"/>
      <c r="H39" s="117" t="s">
        <v>79</v>
      </c>
    </row>
    <row r="40" spans="1:8" x14ac:dyDescent="0.25">
      <c r="A40" s="282"/>
      <c r="B40" s="63" t="s">
        <v>244</v>
      </c>
      <c r="C40" s="207"/>
      <c r="D40" s="172"/>
      <c r="E40" s="11"/>
      <c r="F40" s="11"/>
      <c r="G40" s="12"/>
      <c r="H40" s="117">
        <v>198</v>
      </c>
    </row>
    <row r="41" spans="1:8" x14ac:dyDescent="0.25">
      <c r="A41" s="282"/>
      <c r="B41" s="63" t="s">
        <v>245</v>
      </c>
      <c r="C41" s="207"/>
      <c r="D41" s="172"/>
      <c r="E41" s="11"/>
      <c r="F41" s="11"/>
      <c r="G41" s="12"/>
      <c r="H41" s="117">
        <v>11</v>
      </c>
    </row>
    <row r="42" spans="1:8" x14ac:dyDescent="0.25">
      <c r="A42" s="282"/>
      <c r="B42" s="63" t="s">
        <v>106</v>
      </c>
      <c r="C42" s="207"/>
      <c r="D42" s="172"/>
      <c r="E42" s="11"/>
      <c r="F42" s="11"/>
      <c r="G42" s="12"/>
      <c r="H42" s="117">
        <v>2</v>
      </c>
    </row>
    <row r="43" spans="1:8" ht="30" x14ac:dyDescent="0.25">
      <c r="A43" s="282"/>
      <c r="B43" s="125" t="s">
        <v>31</v>
      </c>
      <c r="C43" s="207"/>
      <c r="D43" s="172"/>
      <c r="E43" s="11"/>
      <c r="F43" s="11"/>
      <c r="G43" s="12"/>
      <c r="H43" s="117" t="s">
        <v>79</v>
      </c>
    </row>
    <row r="44" spans="1:8" x14ac:dyDescent="0.25">
      <c r="A44" s="282"/>
      <c r="B44" s="63" t="s">
        <v>32</v>
      </c>
      <c r="C44" s="207"/>
      <c r="D44" s="172"/>
      <c r="E44" s="11"/>
      <c r="F44" s="11"/>
      <c r="G44" s="12"/>
      <c r="H44" s="117" t="s">
        <v>79</v>
      </c>
    </row>
    <row r="45" spans="1:8" x14ac:dyDescent="0.25">
      <c r="A45" s="282"/>
      <c r="B45" s="63" t="s">
        <v>244</v>
      </c>
      <c r="C45" s="207"/>
      <c r="D45" s="172"/>
      <c r="E45" s="11"/>
      <c r="F45" s="11"/>
      <c r="G45" s="12"/>
      <c r="H45" s="117">
        <v>23377</v>
      </c>
    </row>
    <row r="46" spans="1:8" x14ac:dyDescent="0.25">
      <c r="A46" s="282"/>
      <c r="B46" s="63" t="s">
        <v>96</v>
      </c>
      <c r="C46" s="207"/>
      <c r="D46" s="172"/>
      <c r="E46" s="11"/>
      <c r="F46" s="11"/>
      <c r="G46" s="12"/>
      <c r="H46" s="117">
        <v>2863</v>
      </c>
    </row>
    <row r="47" spans="1:8" x14ac:dyDescent="0.25">
      <c r="A47" s="282"/>
      <c r="B47" s="63" t="s">
        <v>34</v>
      </c>
      <c r="C47" s="207"/>
      <c r="D47" s="172"/>
      <c r="E47" s="11"/>
      <c r="F47" s="11"/>
      <c r="G47" s="12"/>
      <c r="H47" s="117" t="s">
        <v>79</v>
      </c>
    </row>
    <row r="48" spans="1:8" x14ac:dyDescent="0.25">
      <c r="A48" s="282"/>
      <c r="B48" s="63" t="s">
        <v>244</v>
      </c>
      <c r="C48" s="207"/>
      <c r="D48" s="172"/>
      <c r="E48" s="11"/>
      <c r="F48" s="11"/>
      <c r="G48" s="12"/>
      <c r="H48" s="117">
        <v>6640</v>
      </c>
    </row>
    <row r="49" spans="1:8" x14ac:dyDescent="0.25">
      <c r="A49" s="282"/>
      <c r="B49" s="63" t="s">
        <v>96</v>
      </c>
      <c r="C49" s="207"/>
      <c r="D49" s="172"/>
      <c r="E49" s="11"/>
      <c r="F49" s="11"/>
      <c r="G49" s="12"/>
      <c r="H49" s="117">
        <v>6640</v>
      </c>
    </row>
    <row r="50" spans="1:8" x14ac:dyDescent="0.25">
      <c r="A50" s="282"/>
      <c r="B50" s="45" t="s">
        <v>246</v>
      </c>
      <c r="C50" s="207"/>
      <c r="D50" s="172"/>
      <c r="E50" s="11"/>
      <c r="F50" s="11"/>
      <c r="G50" s="12"/>
      <c r="H50" s="117" t="s">
        <v>79</v>
      </c>
    </row>
    <row r="51" spans="1:8" x14ac:dyDescent="0.25">
      <c r="A51" s="282"/>
      <c r="B51" s="45" t="s">
        <v>247</v>
      </c>
      <c r="C51" s="207"/>
      <c r="D51" s="172"/>
      <c r="E51" s="11"/>
      <c r="F51" s="11"/>
      <c r="G51" s="12"/>
      <c r="H51" s="117">
        <v>17284</v>
      </c>
    </row>
    <row r="52" spans="1:8" x14ac:dyDescent="0.25">
      <c r="A52" s="282"/>
      <c r="B52" s="45" t="s">
        <v>248</v>
      </c>
      <c r="C52" s="207"/>
      <c r="D52" s="172"/>
      <c r="E52" s="11"/>
      <c r="F52" s="11"/>
      <c r="G52" s="12"/>
      <c r="H52" s="117">
        <v>5449</v>
      </c>
    </row>
    <row r="53" spans="1:8" x14ac:dyDescent="0.25">
      <c r="A53" s="282"/>
      <c r="B53" s="45" t="s">
        <v>96</v>
      </c>
      <c r="C53" s="207"/>
      <c r="D53" s="172"/>
      <c r="E53" s="11"/>
      <c r="F53" s="11"/>
      <c r="G53" s="12"/>
      <c r="H53" s="117">
        <v>3613</v>
      </c>
    </row>
    <row r="54" spans="1:8" x14ac:dyDescent="0.25">
      <c r="A54" s="282"/>
      <c r="B54" s="45" t="s">
        <v>249</v>
      </c>
      <c r="C54" s="207"/>
      <c r="D54" s="172"/>
      <c r="E54" s="11"/>
      <c r="F54" s="11"/>
      <c r="G54" s="12"/>
      <c r="H54" s="117" t="s">
        <v>79</v>
      </c>
    </row>
    <row r="55" spans="1:8" x14ac:dyDescent="0.25">
      <c r="A55" s="282"/>
      <c r="B55" s="45" t="s">
        <v>351</v>
      </c>
      <c r="C55" s="207"/>
      <c r="D55" s="172"/>
      <c r="E55" s="11"/>
      <c r="F55" s="11"/>
      <c r="G55" s="12"/>
      <c r="H55" s="117">
        <v>62473</v>
      </c>
    </row>
    <row r="56" spans="1:8" x14ac:dyDescent="0.25">
      <c r="A56" s="282"/>
      <c r="B56" s="45" t="s">
        <v>96</v>
      </c>
      <c r="C56" s="207"/>
      <c r="D56" s="172"/>
      <c r="E56" s="11"/>
      <c r="F56" s="11"/>
      <c r="G56" s="12"/>
      <c r="H56" s="117">
        <v>11301</v>
      </c>
    </row>
    <row r="57" spans="1:8" ht="30" x14ac:dyDescent="0.25">
      <c r="A57" s="282"/>
      <c r="B57" s="45" t="s">
        <v>250</v>
      </c>
      <c r="C57" s="207"/>
      <c r="D57" s="172"/>
      <c r="E57" s="11"/>
      <c r="F57" s="11"/>
      <c r="G57" s="12"/>
      <c r="H57" s="117" t="s">
        <v>79</v>
      </c>
    </row>
    <row r="58" spans="1:8" x14ac:dyDescent="0.25">
      <c r="A58" s="282"/>
      <c r="B58" s="45" t="s">
        <v>244</v>
      </c>
      <c r="C58" s="207"/>
      <c r="D58" s="172"/>
      <c r="E58" s="11"/>
      <c r="F58" s="11"/>
      <c r="G58" s="12"/>
      <c r="H58" s="117">
        <v>83150</v>
      </c>
    </row>
    <row r="59" spans="1:8" x14ac:dyDescent="0.25">
      <c r="A59" s="282"/>
      <c r="B59" s="45" t="s">
        <v>96</v>
      </c>
      <c r="C59" s="207"/>
      <c r="D59" s="172"/>
      <c r="E59" s="11"/>
      <c r="F59" s="11"/>
      <c r="G59" s="12"/>
      <c r="H59" s="117">
        <v>22533</v>
      </c>
    </row>
    <row r="60" spans="1:8" ht="30" x14ac:dyDescent="0.25">
      <c r="A60" s="282"/>
      <c r="B60" s="34" t="s">
        <v>17</v>
      </c>
      <c r="C60" s="207" t="s">
        <v>251</v>
      </c>
      <c r="D60" s="172"/>
      <c r="E60" s="11"/>
      <c r="F60" s="11"/>
      <c r="G60" s="13"/>
      <c r="H60" s="117" t="s">
        <v>79</v>
      </c>
    </row>
    <row r="61" spans="1:8" x14ac:dyDescent="0.25">
      <c r="A61" s="282"/>
      <c r="B61" s="45" t="s">
        <v>244</v>
      </c>
      <c r="C61" s="207"/>
      <c r="D61" s="172"/>
      <c r="E61" s="11"/>
      <c r="F61" s="11"/>
      <c r="G61" s="13"/>
      <c r="H61" s="117">
        <v>409</v>
      </c>
    </row>
    <row r="62" spans="1:8" x14ac:dyDescent="0.25">
      <c r="A62" s="282"/>
      <c r="B62" s="45" t="s">
        <v>245</v>
      </c>
      <c r="C62" s="207"/>
      <c r="D62" s="172"/>
      <c r="E62" s="11"/>
      <c r="F62" s="11"/>
      <c r="G62" s="13"/>
      <c r="H62" s="117">
        <v>24</v>
      </c>
    </row>
    <row r="63" spans="1:8" x14ac:dyDescent="0.25">
      <c r="A63" s="282"/>
      <c r="B63" s="45" t="s">
        <v>106</v>
      </c>
      <c r="C63" s="207"/>
      <c r="D63" s="172"/>
      <c r="E63" s="11"/>
      <c r="F63" s="11"/>
      <c r="G63" s="13"/>
      <c r="H63" s="117">
        <v>5</v>
      </c>
    </row>
    <row r="64" spans="1:8" ht="30" x14ac:dyDescent="0.25">
      <c r="A64" s="282"/>
      <c r="B64" s="34" t="s">
        <v>26</v>
      </c>
      <c r="C64" s="207"/>
      <c r="D64" s="172"/>
      <c r="E64" s="11"/>
      <c r="F64" s="11"/>
      <c r="G64" s="13"/>
      <c r="H64" s="117" t="s">
        <v>79</v>
      </c>
    </row>
    <row r="65" spans="1:8" x14ac:dyDescent="0.25">
      <c r="A65" s="282"/>
      <c r="B65" s="45" t="s">
        <v>32</v>
      </c>
      <c r="C65" s="207"/>
      <c r="D65" s="172"/>
      <c r="E65" s="11"/>
      <c r="F65" s="11"/>
      <c r="G65" s="13"/>
      <c r="H65" s="117" t="s">
        <v>79</v>
      </c>
    </row>
    <row r="66" spans="1:8" x14ac:dyDescent="0.25">
      <c r="A66" s="282"/>
      <c r="B66" s="45" t="s">
        <v>244</v>
      </c>
      <c r="C66" s="207"/>
      <c r="D66" s="172"/>
      <c r="E66" s="11"/>
      <c r="F66" s="11"/>
      <c r="G66" s="13"/>
      <c r="H66" s="117">
        <v>2738</v>
      </c>
    </row>
    <row r="67" spans="1:8" x14ac:dyDescent="0.25">
      <c r="A67" s="282"/>
      <c r="B67" s="45" t="s">
        <v>96</v>
      </c>
      <c r="C67" s="207"/>
      <c r="D67" s="172"/>
      <c r="E67" s="11"/>
      <c r="F67" s="11"/>
      <c r="G67" s="13"/>
      <c r="H67" s="117">
        <v>104</v>
      </c>
    </row>
    <row r="68" spans="1:8" x14ac:dyDescent="0.25">
      <c r="A68" s="282"/>
      <c r="B68" s="45" t="s">
        <v>34</v>
      </c>
      <c r="C68" s="207"/>
      <c r="D68" s="172"/>
      <c r="E68" s="11"/>
      <c r="F68" s="11"/>
      <c r="G68" s="13"/>
      <c r="H68" s="117" t="s">
        <v>79</v>
      </c>
    </row>
    <row r="69" spans="1:8" x14ac:dyDescent="0.25">
      <c r="A69" s="282"/>
      <c r="B69" s="45" t="s">
        <v>244</v>
      </c>
      <c r="C69" s="207"/>
      <c r="D69" s="172"/>
      <c r="E69" s="11"/>
      <c r="F69" s="11"/>
      <c r="G69" s="13"/>
      <c r="H69" s="117">
        <v>754</v>
      </c>
    </row>
    <row r="70" spans="1:8" x14ac:dyDescent="0.25">
      <c r="A70" s="282"/>
      <c r="B70" s="45" t="s">
        <v>96</v>
      </c>
      <c r="C70" s="207"/>
      <c r="D70" s="172"/>
      <c r="E70" s="11"/>
      <c r="F70" s="11"/>
      <c r="G70" s="13"/>
      <c r="H70" s="117">
        <v>754</v>
      </c>
    </row>
    <row r="71" spans="1:8" x14ac:dyDescent="0.25">
      <c r="A71" s="282"/>
      <c r="B71" s="45" t="s">
        <v>246</v>
      </c>
      <c r="C71" s="207"/>
      <c r="D71" s="172"/>
      <c r="E71" s="11"/>
      <c r="F71" s="11"/>
      <c r="G71" s="13"/>
      <c r="H71" s="117" t="s">
        <v>79</v>
      </c>
    </row>
    <row r="72" spans="1:8" x14ac:dyDescent="0.25">
      <c r="A72" s="282"/>
      <c r="B72" s="45" t="s">
        <v>247</v>
      </c>
      <c r="C72" s="207"/>
      <c r="D72" s="172"/>
      <c r="E72" s="11"/>
      <c r="F72" s="11"/>
      <c r="G72" s="13"/>
      <c r="H72" s="117">
        <v>1728</v>
      </c>
    </row>
    <row r="73" spans="1:8" x14ac:dyDescent="0.25">
      <c r="A73" s="282"/>
      <c r="B73" s="45" t="s">
        <v>248</v>
      </c>
      <c r="C73" s="207"/>
      <c r="D73" s="172"/>
      <c r="E73" s="11"/>
      <c r="F73" s="11"/>
      <c r="G73" s="13"/>
      <c r="H73" s="117">
        <v>545</v>
      </c>
    </row>
    <row r="74" spans="1:8" x14ac:dyDescent="0.25">
      <c r="A74" s="282"/>
      <c r="B74" s="45" t="s">
        <v>96</v>
      </c>
      <c r="C74" s="207"/>
      <c r="D74" s="172"/>
      <c r="E74" s="11"/>
      <c r="F74" s="11"/>
      <c r="G74" s="13"/>
      <c r="H74" s="117">
        <v>361</v>
      </c>
    </row>
    <row r="75" spans="1:8" x14ac:dyDescent="0.25">
      <c r="A75" s="282"/>
      <c r="B75" s="45" t="s">
        <v>249</v>
      </c>
      <c r="C75" s="207"/>
      <c r="D75" s="172"/>
      <c r="E75" s="11"/>
      <c r="F75" s="11"/>
      <c r="G75" s="13"/>
      <c r="H75" s="117" t="s">
        <v>79</v>
      </c>
    </row>
    <row r="76" spans="1:8" x14ac:dyDescent="0.25">
      <c r="A76" s="282"/>
      <c r="B76" s="45" t="s">
        <v>351</v>
      </c>
      <c r="C76" s="207"/>
      <c r="D76" s="172"/>
      <c r="E76" s="11"/>
      <c r="F76" s="11"/>
      <c r="G76" s="13"/>
      <c r="H76" s="117">
        <v>6247</v>
      </c>
    </row>
    <row r="77" spans="1:8" x14ac:dyDescent="0.25">
      <c r="A77" s="282"/>
      <c r="B77" s="45" t="s">
        <v>96</v>
      </c>
      <c r="C77" s="207"/>
      <c r="D77" s="172"/>
      <c r="E77" s="11"/>
      <c r="F77" s="11"/>
      <c r="G77" s="13"/>
      <c r="H77" s="117">
        <v>1130</v>
      </c>
    </row>
    <row r="78" spans="1:8" ht="30" x14ac:dyDescent="0.25">
      <c r="A78" s="282"/>
      <c r="B78" s="63" t="s">
        <v>250</v>
      </c>
      <c r="C78" s="207"/>
      <c r="D78" s="172"/>
      <c r="E78" s="41"/>
      <c r="F78" s="41"/>
      <c r="G78" s="40"/>
      <c r="H78" s="43" t="s">
        <v>79</v>
      </c>
    </row>
    <row r="79" spans="1:8" x14ac:dyDescent="0.25">
      <c r="A79" s="282"/>
      <c r="B79" s="63" t="s">
        <v>244</v>
      </c>
      <c r="C79" s="207"/>
      <c r="D79" s="172"/>
      <c r="E79" s="41"/>
      <c r="F79" s="41"/>
      <c r="G79" s="40"/>
      <c r="H79" s="43">
        <v>8315</v>
      </c>
    </row>
    <row r="80" spans="1:8" x14ac:dyDescent="0.25">
      <c r="A80" s="282"/>
      <c r="B80" s="63" t="s">
        <v>96</v>
      </c>
      <c r="C80" s="207"/>
      <c r="D80" s="172"/>
      <c r="E80" s="41"/>
      <c r="F80" s="41"/>
      <c r="G80" s="40"/>
      <c r="H80" s="43">
        <v>2253</v>
      </c>
    </row>
    <row r="81" spans="1:8" x14ac:dyDescent="0.25">
      <c r="A81" s="282"/>
      <c r="B81" s="44" t="s">
        <v>28</v>
      </c>
      <c r="C81" s="207"/>
      <c r="D81" s="172"/>
      <c r="E81" s="11"/>
      <c r="F81" s="11"/>
      <c r="G81" s="13"/>
      <c r="H81" s="117"/>
    </row>
    <row r="82" spans="1:8" x14ac:dyDescent="0.25">
      <c r="A82" s="282"/>
      <c r="B82" s="45" t="s">
        <v>244</v>
      </c>
      <c r="C82" s="207"/>
      <c r="D82" s="172"/>
      <c r="E82" s="11"/>
      <c r="F82" s="11"/>
      <c r="G82" s="13"/>
      <c r="H82" s="117">
        <v>448</v>
      </c>
    </row>
    <row r="83" spans="1:8" x14ac:dyDescent="0.25">
      <c r="A83" s="282"/>
      <c r="B83" s="45" t="s">
        <v>245</v>
      </c>
      <c r="C83" s="207"/>
      <c r="D83" s="172"/>
      <c r="E83" s="11"/>
      <c r="F83" s="11"/>
      <c r="G83" s="13"/>
      <c r="H83" s="117">
        <v>26</v>
      </c>
    </row>
    <row r="84" spans="1:8" x14ac:dyDescent="0.25">
      <c r="A84" s="282"/>
      <c r="B84" s="45" t="s">
        <v>106</v>
      </c>
      <c r="C84" s="207"/>
      <c r="D84" s="172"/>
      <c r="E84" s="11"/>
      <c r="F84" s="11"/>
      <c r="G84" s="13"/>
      <c r="H84" s="117">
        <v>6</v>
      </c>
    </row>
    <row r="85" spans="1:8" ht="30" x14ac:dyDescent="0.25">
      <c r="A85" s="282"/>
      <c r="B85" s="44" t="s">
        <v>94</v>
      </c>
      <c r="C85" s="207"/>
      <c r="D85" s="172"/>
      <c r="E85" s="11"/>
      <c r="F85" s="11"/>
      <c r="G85" s="13"/>
      <c r="H85" s="117" t="s">
        <v>79</v>
      </c>
    </row>
    <row r="86" spans="1:8" ht="30" x14ac:dyDescent="0.25">
      <c r="A86" s="282"/>
      <c r="B86" s="44" t="s">
        <v>30</v>
      </c>
      <c r="C86" s="207"/>
      <c r="D86" s="172"/>
      <c r="E86" s="11"/>
      <c r="F86" s="11"/>
      <c r="G86" s="13"/>
      <c r="H86" s="117"/>
    </row>
    <row r="87" spans="1:8" x14ac:dyDescent="0.25">
      <c r="A87" s="282"/>
      <c r="B87" s="45" t="s">
        <v>244</v>
      </c>
      <c r="C87" s="207"/>
      <c r="D87" s="172"/>
      <c r="E87" s="11"/>
      <c r="F87" s="11"/>
      <c r="G87" s="13"/>
      <c r="H87" s="117">
        <v>198</v>
      </c>
    </row>
    <row r="88" spans="1:8" x14ac:dyDescent="0.25">
      <c r="A88" s="282"/>
      <c r="B88" s="45" t="s">
        <v>245</v>
      </c>
      <c r="C88" s="207"/>
      <c r="D88" s="172"/>
      <c r="E88" s="11"/>
      <c r="F88" s="11"/>
      <c r="G88" s="13"/>
      <c r="H88" s="117">
        <v>11</v>
      </c>
    </row>
    <row r="89" spans="1:8" x14ac:dyDescent="0.25">
      <c r="A89" s="282"/>
      <c r="B89" s="45" t="s">
        <v>106</v>
      </c>
      <c r="C89" s="207"/>
      <c r="D89" s="172"/>
      <c r="E89" s="11"/>
      <c r="F89" s="11"/>
      <c r="G89" s="13"/>
      <c r="H89" s="117">
        <v>2</v>
      </c>
    </row>
    <row r="90" spans="1:8" ht="30" x14ac:dyDescent="0.25">
      <c r="A90" s="282"/>
      <c r="B90" s="44" t="s">
        <v>31</v>
      </c>
      <c r="C90" s="207"/>
      <c r="D90" s="172"/>
      <c r="E90" s="11"/>
      <c r="F90" s="11"/>
      <c r="G90" s="13"/>
      <c r="H90" s="117" t="s">
        <v>79</v>
      </c>
    </row>
    <row r="91" spans="1:8" x14ac:dyDescent="0.25">
      <c r="A91" s="282"/>
      <c r="B91" s="45" t="s">
        <v>32</v>
      </c>
      <c r="C91" s="207"/>
      <c r="D91" s="172"/>
      <c r="E91" s="11"/>
      <c r="F91" s="11"/>
      <c r="G91" s="13"/>
      <c r="H91" s="117" t="s">
        <v>79</v>
      </c>
    </row>
    <row r="92" spans="1:8" x14ac:dyDescent="0.25">
      <c r="A92" s="282"/>
      <c r="B92" s="45" t="s">
        <v>244</v>
      </c>
      <c r="C92" s="207"/>
      <c r="D92" s="172"/>
      <c r="E92" s="11"/>
      <c r="F92" s="11"/>
      <c r="G92" s="13"/>
      <c r="H92" s="117">
        <v>27382</v>
      </c>
    </row>
    <row r="93" spans="1:8" x14ac:dyDescent="0.25">
      <c r="A93" s="282"/>
      <c r="B93" s="45" t="s">
        <v>96</v>
      </c>
      <c r="C93" s="207"/>
      <c r="D93" s="172"/>
      <c r="E93" s="11"/>
      <c r="F93" s="11"/>
      <c r="G93" s="13"/>
      <c r="H93" s="117">
        <v>1038</v>
      </c>
    </row>
    <row r="94" spans="1:8" x14ac:dyDescent="0.25">
      <c r="A94" s="282"/>
      <c r="B94" s="45" t="s">
        <v>34</v>
      </c>
      <c r="C94" s="207"/>
      <c r="D94" s="172"/>
      <c r="E94" s="11"/>
      <c r="F94" s="11"/>
      <c r="G94" s="13"/>
      <c r="H94" s="117" t="s">
        <v>79</v>
      </c>
    </row>
    <row r="95" spans="1:8" x14ac:dyDescent="0.25">
      <c r="A95" s="282"/>
      <c r="B95" s="45" t="s">
        <v>244</v>
      </c>
      <c r="C95" s="207"/>
      <c r="D95" s="172"/>
      <c r="E95" s="11"/>
      <c r="F95" s="11"/>
      <c r="G95" s="13"/>
      <c r="H95" s="117">
        <v>7542</v>
      </c>
    </row>
    <row r="96" spans="1:8" x14ac:dyDescent="0.25">
      <c r="A96" s="282"/>
      <c r="B96" s="45" t="s">
        <v>96</v>
      </c>
      <c r="C96" s="207"/>
      <c r="D96" s="172"/>
      <c r="E96" s="11"/>
      <c r="F96" s="11"/>
      <c r="G96" s="13"/>
      <c r="H96" s="117">
        <v>7542</v>
      </c>
    </row>
    <row r="97" spans="1:8" x14ac:dyDescent="0.25">
      <c r="A97" s="282"/>
      <c r="B97" s="45" t="s">
        <v>246</v>
      </c>
      <c r="C97" s="207"/>
      <c r="D97" s="172"/>
      <c r="E97" s="11"/>
      <c r="F97" s="11"/>
      <c r="G97" s="13"/>
      <c r="H97" s="117" t="s">
        <v>79</v>
      </c>
    </row>
    <row r="98" spans="1:8" x14ac:dyDescent="0.25">
      <c r="A98" s="282"/>
      <c r="B98" s="45" t="s">
        <v>247</v>
      </c>
      <c r="C98" s="207"/>
      <c r="D98" s="172"/>
      <c r="E98" s="11"/>
      <c r="F98" s="11"/>
      <c r="G98" s="13"/>
      <c r="H98" s="117">
        <v>17284</v>
      </c>
    </row>
    <row r="99" spans="1:8" x14ac:dyDescent="0.25">
      <c r="A99" s="282"/>
      <c r="B99" s="45" t="s">
        <v>248</v>
      </c>
      <c r="C99" s="207"/>
      <c r="D99" s="172"/>
      <c r="E99" s="11"/>
      <c r="F99" s="11"/>
      <c r="G99" s="13"/>
      <c r="H99" s="117">
        <v>5449</v>
      </c>
    </row>
    <row r="100" spans="1:8" x14ac:dyDescent="0.25">
      <c r="A100" s="282"/>
      <c r="B100" s="45" t="s">
        <v>96</v>
      </c>
      <c r="C100" s="207"/>
      <c r="D100" s="172"/>
      <c r="E100" s="11"/>
      <c r="F100" s="11"/>
      <c r="G100" s="13"/>
      <c r="H100" s="117">
        <v>3613</v>
      </c>
    </row>
    <row r="101" spans="1:8" x14ac:dyDescent="0.25">
      <c r="A101" s="282"/>
      <c r="B101" s="45" t="s">
        <v>249</v>
      </c>
      <c r="C101" s="207"/>
      <c r="D101" s="172"/>
      <c r="E101" s="11"/>
      <c r="F101" s="11"/>
      <c r="G101" s="13"/>
      <c r="H101" s="117" t="s">
        <v>79</v>
      </c>
    </row>
    <row r="102" spans="1:8" x14ac:dyDescent="0.25">
      <c r="A102" s="282"/>
      <c r="B102" s="45" t="s">
        <v>351</v>
      </c>
      <c r="C102" s="207"/>
      <c r="D102" s="172"/>
      <c r="E102" s="11"/>
      <c r="F102" s="11"/>
      <c r="G102" s="13"/>
      <c r="H102" s="117">
        <v>62473</v>
      </c>
    </row>
    <row r="103" spans="1:8" x14ac:dyDescent="0.25">
      <c r="A103" s="282"/>
      <c r="B103" s="45" t="s">
        <v>96</v>
      </c>
      <c r="C103" s="207"/>
      <c r="D103" s="172"/>
      <c r="E103" s="11"/>
      <c r="F103" s="11"/>
      <c r="G103" s="13"/>
      <c r="H103" s="117">
        <v>11301</v>
      </c>
    </row>
    <row r="104" spans="1:8" ht="30" x14ac:dyDescent="0.25">
      <c r="A104" s="282"/>
      <c r="B104" s="63" t="s">
        <v>250</v>
      </c>
      <c r="C104" s="207"/>
      <c r="D104" s="172"/>
      <c r="E104" s="41"/>
      <c r="F104" s="41"/>
      <c r="G104" s="40"/>
      <c r="H104" s="43" t="s">
        <v>79</v>
      </c>
    </row>
    <row r="105" spans="1:8" x14ac:dyDescent="0.25">
      <c r="A105" s="282"/>
      <c r="B105" s="63" t="s">
        <v>244</v>
      </c>
      <c r="C105" s="207"/>
      <c r="D105" s="172"/>
      <c r="E105" s="41"/>
      <c r="F105" s="41"/>
      <c r="G105" s="40"/>
      <c r="H105" s="43">
        <v>83150</v>
      </c>
    </row>
    <row r="106" spans="1:8" x14ac:dyDescent="0.25">
      <c r="A106" s="282"/>
      <c r="B106" s="63" t="s">
        <v>96</v>
      </c>
      <c r="C106" s="207"/>
      <c r="D106" s="172"/>
      <c r="E106" s="41"/>
      <c r="F106" s="41"/>
      <c r="G106" s="40"/>
      <c r="H106" s="43">
        <v>22533</v>
      </c>
    </row>
    <row r="107" spans="1:8" ht="33" customHeight="1" x14ac:dyDescent="0.25">
      <c r="A107" s="282"/>
      <c r="B107" s="208" t="s">
        <v>262</v>
      </c>
      <c r="C107" s="209"/>
      <c r="D107" s="209"/>
      <c r="E107" s="209"/>
      <c r="F107" s="209"/>
      <c r="G107" s="209"/>
      <c r="H107" s="210"/>
    </row>
    <row r="108" spans="1:8" ht="30" x14ac:dyDescent="0.25">
      <c r="A108" s="282"/>
      <c r="B108" s="125" t="s">
        <v>17</v>
      </c>
      <c r="C108" s="207" t="s">
        <v>243</v>
      </c>
      <c r="D108" s="211" t="s">
        <v>43</v>
      </c>
      <c r="E108" s="41"/>
      <c r="F108" s="41"/>
      <c r="G108" s="40"/>
      <c r="H108" s="43" t="s">
        <v>79</v>
      </c>
    </row>
    <row r="109" spans="1:8" x14ac:dyDescent="0.25">
      <c r="A109" s="282"/>
      <c r="B109" s="63" t="s">
        <v>244</v>
      </c>
      <c r="C109" s="207"/>
      <c r="D109" s="211"/>
      <c r="E109" s="41"/>
      <c r="F109" s="41"/>
      <c r="G109" s="40"/>
      <c r="H109" s="43">
        <v>409</v>
      </c>
    </row>
    <row r="110" spans="1:8" x14ac:dyDescent="0.25">
      <c r="A110" s="282"/>
      <c r="B110" s="63" t="s">
        <v>245</v>
      </c>
      <c r="C110" s="207"/>
      <c r="D110" s="211"/>
      <c r="E110" s="41"/>
      <c r="F110" s="41"/>
      <c r="G110" s="40"/>
      <c r="H110" s="43">
        <v>24</v>
      </c>
    </row>
    <row r="111" spans="1:8" x14ac:dyDescent="0.25">
      <c r="A111" s="282"/>
      <c r="B111" s="63" t="s">
        <v>106</v>
      </c>
      <c r="C111" s="207"/>
      <c r="D111" s="211"/>
      <c r="E111" s="41"/>
      <c r="F111" s="41"/>
      <c r="G111" s="40"/>
      <c r="H111" s="43">
        <v>5</v>
      </c>
    </row>
    <row r="112" spans="1:8" ht="30" x14ac:dyDescent="0.25">
      <c r="A112" s="282"/>
      <c r="B112" s="125" t="s">
        <v>26</v>
      </c>
      <c r="C112" s="207"/>
      <c r="D112" s="211"/>
      <c r="E112" s="41"/>
      <c r="F112" s="41"/>
      <c r="G112" s="40"/>
      <c r="H112" s="43" t="s">
        <v>79</v>
      </c>
    </row>
    <row r="113" spans="1:8" x14ac:dyDescent="0.25">
      <c r="A113" s="282"/>
      <c r="B113" s="63" t="s">
        <v>32</v>
      </c>
      <c r="C113" s="207"/>
      <c r="D113" s="211"/>
      <c r="E113" s="41"/>
      <c r="F113" s="41"/>
      <c r="G113" s="40"/>
      <c r="H113" s="43" t="s">
        <v>79</v>
      </c>
    </row>
    <row r="114" spans="1:8" x14ac:dyDescent="0.25">
      <c r="A114" s="282"/>
      <c r="B114" s="63" t="s">
        <v>244</v>
      </c>
      <c r="C114" s="207"/>
      <c r="D114" s="211"/>
      <c r="E114" s="41"/>
      <c r="F114" s="41"/>
      <c r="G114" s="40"/>
      <c r="H114" s="43">
        <v>1169</v>
      </c>
    </row>
    <row r="115" spans="1:8" x14ac:dyDescent="0.25">
      <c r="A115" s="282"/>
      <c r="B115" s="63" t="s">
        <v>96</v>
      </c>
      <c r="C115" s="207"/>
      <c r="D115" s="211"/>
      <c r="E115" s="41"/>
      <c r="F115" s="41"/>
      <c r="G115" s="40"/>
      <c r="H115" s="43">
        <v>286</v>
      </c>
    </row>
    <row r="116" spans="1:8" x14ac:dyDescent="0.25">
      <c r="A116" s="282"/>
      <c r="B116" s="63" t="s">
        <v>34</v>
      </c>
      <c r="C116" s="207"/>
      <c r="D116" s="211"/>
      <c r="E116" s="41"/>
      <c r="F116" s="41"/>
      <c r="G116" s="40"/>
      <c r="H116" s="43" t="s">
        <v>79</v>
      </c>
    </row>
    <row r="117" spans="1:8" x14ac:dyDescent="0.25">
      <c r="A117" s="282"/>
      <c r="B117" s="63" t="s">
        <v>244</v>
      </c>
      <c r="C117" s="207"/>
      <c r="D117" s="211"/>
      <c r="E117" s="41"/>
      <c r="F117" s="41"/>
      <c r="G117" s="40"/>
      <c r="H117" s="43">
        <v>332</v>
      </c>
    </row>
    <row r="118" spans="1:8" x14ac:dyDescent="0.25">
      <c r="A118" s="282"/>
      <c r="B118" s="63" t="s">
        <v>96</v>
      </c>
      <c r="C118" s="207"/>
      <c r="D118" s="211"/>
      <c r="E118" s="41"/>
      <c r="F118" s="41"/>
      <c r="G118" s="40"/>
      <c r="H118" s="43">
        <v>664</v>
      </c>
    </row>
    <row r="119" spans="1:8" x14ac:dyDescent="0.25">
      <c r="A119" s="282"/>
      <c r="B119" s="63" t="s">
        <v>246</v>
      </c>
      <c r="C119" s="207"/>
      <c r="D119" s="211"/>
      <c r="E119" s="41"/>
      <c r="F119" s="41"/>
      <c r="G119" s="40"/>
      <c r="H119" s="43" t="s">
        <v>79</v>
      </c>
    </row>
    <row r="120" spans="1:8" x14ac:dyDescent="0.25">
      <c r="A120" s="282"/>
      <c r="B120" s="63" t="s">
        <v>247</v>
      </c>
      <c r="C120" s="207"/>
      <c r="D120" s="211"/>
      <c r="E120" s="41"/>
      <c r="F120" s="41"/>
      <c r="G120" s="40"/>
      <c r="H120" s="43">
        <v>864</v>
      </c>
    </row>
    <row r="121" spans="1:8" x14ac:dyDescent="0.25">
      <c r="A121" s="282"/>
      <c r="B121" s="63" t="s">
        <v>248</v>
      </c>
      <c r="C121" s="207"/>
      <c r="D121" s="211"/>
      <c r="E121" s="41"/>
      <c r="F121" s="41"/>
      <c r="G121" s="40"/>
      <c r="H121" s="43">
        <v>272</v>
      </c>
    </row>
    <row r="122" spans="1:8" x14ac:dyDescent="0.25">
      <c r="A122" s="282"/>
      <c r="B122" s="63" t="s">
        <v>96</v>
      </c>
      <c r="C122" s="207"/>
      <c r="D122" s="211"/>
      <c r="E122" s="41"/>
      <c r="F122" s="41"/>
      <c r="G122" s="40"/>
      <c r="H122" s="43">
        <v>361</v>
      </c>
    </row>
    <row r="123" spans="1:8" x14ac:dyDescent="0.25">
      <c r="A123" s="282"/>
      <c r="B123" s="63" t="s">
        <v>249</v>
      </c>
      <c r="C123" s="207"/>
      <c r="D123" s="211"/>
      <c r="E123" s="41"/>
      <c r="F123" s="41"/>
      <c r="G123" s="40"/>
      <c r="H123" s="43" t="s">
        <v>79</v>
      </c>
    </row>
    <row r="124" spans="1:8" x14ac:dyDescent="0.25">
      <c r="A124" s="282"/>
      <c r="B124" s="63" t="s">
        <v>351</v>
      </c>
      <c r="C124" s="207"/>
      <c r="D124" s="211"/>
      <c r="E124" s="41"/>
      <c r="F124" s="41"/>
      <c r="G124" s="40"/>
      <c r="H124" s="43">
        <v>3123</v>
      </c>
    </row>
    <row r="125" spans="1:8" x14ac:dyDescent="0.25">
      <c r="A125" s="282"/>
      <c r="B125" s="63" t="s">
        <v>96</v>
      </c>
      <c r="C125" s="207"/>
      <c r="D125" s="211"/>
      <c r="E125" s="41"/>
      <c r="F125" s="41"/>
      <c r="G125" s="40"/>
      <c r="H125" s="43">
        <v>1130</v>
      </c>
    </row>
    <row r="126" spans="1:8" ht="30" x14ac:dyDescent="0.25">
      <c r="A126" s="282"/>
      <c r="B126" s="63" t="s">
        <v>250</v>
      </c>
      <c r="C126" s="207"/>
      <c r="D126" s="211"/>
      <c r="E126" s="41"/>
      <c r="F126" s="41"/>
      <c r="G126" s="40"/>
      <c r="H126" s="43" t="s">
        <v>79</v>
      </c>
    </row>
    <row r="127" spans="1:8" x14ac:dyDescent="0.25">
      <c r="A127" s="282"/>
      <c r="B127" s="63" t="s">
        <v>244</v>
      </c>
      <c r="C127" s="207"/>
      <c r="D127" s="211"/>
      <c r="E127" s="41"/>
      <c r="F127" s="41"/>
      <c r="G127" s="40"/>
      <c r="H127" s="43">
        <v>4157</v>
      </c>
    </row>
    <row r="128" spans="1:8" x14ac:dyDescent="0.25">
      <c r="A128" s="282"/>
      <c r="B128" s="63" t="s">
        <v>96</v>
      </c>
      <c r="C128" s="207"/>
      <c r="D128" s="211"/>
      <c r="E128" s="41"/>
      <c r="F128" s="41"/>
      <c r="G128" s="40"/>
      <c r="H128" s="43">
        <v>2253</v>
      </c>
    </row>
    <row r="129" spans="1:8" x14ac:dyDescent="0.25">
      <c r="A129" s="282"/>
      <c r="B129" s="125" t="s">
        <v>28</v>
      </c>
      <c r="C129" s="207"/>
      <c r="D129" s="211"/>
      <c r="E129" s="41"/>
      <c r="F129" s="41"/>
      <c r="G129" s="40"/>
      <c r="H129" s="43" t="s">
        <v>79</v>
      </c>
    </row>
    <row r="130" spans="1:8" x14ac:dyDescent="0.25">
      <c r="A130" s="282"/>
      <c r="B130" s="63" t="s">
        <v>244</v>
      </c>
      <c r="C130" s="207"/>
      <c r="D130" s="211"/>
      <c r="E130" s="41"/>
      <c r="F130" s="41"/>
      <c r="G130" s="40"/>
      <c r="H130" s="43">
        <v>448</v>
      </c>
    </row>
    <row r="131" spans="1:8" x14ac:dyDescent="0.25">
      <c r="A131" s="282"/>
      <c r="B131" s="63" t="s">
        <v>245</v>
      </c>
      <c r="C131" s="207"/>
      <c r="D131" s="211"/>
      <c r="E131" s="41"/>
      <c r="F131" s="41"/>
      <c r="G131" s="40"/>
      <c r="H131" s="43">
        <v>26</v>
      </c>
    </row>
    <row r="132" spans="1:8" x14ac:dyDescent="0.25">
      <c r="A132" s="282"/>
      <c r="B132" s="63" t="s">
        <v>106</v>
      </c>
      <c r="C132" s="207"/>
      <c r="D132" s="211"/>
      <c r="E132" s="41"/>
      <c r="F132" s="41"/>
      <c r="G132" s="40"/>
      <c r="H132" s="43">
        <v>6</v>
      </c>
    </row>
    <row r="133" spans="1:8" ht="30" x14ac:dyDescent="0.25">
      <c r="A133" s="282"/>
      <c r="B133" s="125" t="s">
        <v>94</v>
      </c>
      <c r="C133" s="207"/>
      <c r="D133" s="211"/>
      <c r="E133" s="41"/>
      <c r="F133" s="41"/>
      <c r="G133" s="40"/>
      <c r="H133" s="43" t="s">
        <v>79</v>
      </c>
    </row>
    <row r="134" spans="1:8" ht="30" x14ac:dyDescent="0.25">
      <c r="A134" s="282"/>
      <c r="B134" s="125" t="s">
        <v>30</v>
      </c>
      <c r="C134" s="207"/>
      <c r="D134" s="211"/>
      <c r="E134" s="41"/>
      <c r="F134" s="41"/>
      <c r="G134" s="40"/>
      <c r="H134" s="43" t="s">
        <v>79</v>
      </c>
    </row>
    <row r="135" spans="1:8" x14ac:dyDescent="0.25">
      <c r="A135" s="282"/>
      <c r="B135" s="63" t="s">
        <v>244</v>
      </c>
      <c r="C135" s="207"/>
      <c r="D135" s="211"/>
      <c r="E135" s="41"/>
      <c r="F135" s="41"/>
      <c r="G135" s="40"/>
      <c r="H135" s="43">
        <v>198</v>
      </c>
    </row>
    <row r="136" spans="1:8" x14ac:dyDescent="0.25">
      <c r="A136" s="282"/>
      <c r="B136" s="63" t="s">
        <v>245</v>
      </c>
      <c r="C136" s="207"/>
      <c r="D136" s="211"/>
      <c r="E136" s="41"/>
      <c r="F136" s="41"/>
      <c r="G136" s="40"/>
      <c r="H136" s="43">
        <v>11</v>
      </c>
    </row>
    <row r="137" spans="1:8" x14ac:dyDescent="0.25">
      <c r="A137" s="282"/>
      <c r="B137" s="63" t="s">
        <v>106</v>
      </c>
      <c r="C137" s="207"/>
      <c r="D137" s="211"/>
      <c r="E137" s="41"/>
      <c r="F137" s="41"/>
      <c r="G137" s="40"/>
      <c r="H137" s="43">
        <v>2</v>
      </c>
    </row>
    <row r="138" spans="1:8" ht="30" x14ac:dyDescent="0.25">
      <c r="A138" s="282"/>
      <c r="B138" s="125" t="s">
        <v>31</v>
      </c>
      <c r="C138" s="207"/>
      <c r="D138" s="211"/>
      <c r="E138" s="41"/>
      <c r="F138" s="41"/>
      <c r="G138" s="40"/>
      <c r="H138" s="43" t="s">
        <v>79</v>
      </c>
    </row>
    <row r="139" spans="1:8" x14ac:dyDescent="0.25">
      <c r="A139" s="282"/>
      <c r="B139" s="63" t="s">
        <v>32</v>
      </c>
      <c r="C139" s="207"/>
      <c r="D139" s="211"/>
      <c r="E139" s="41"/>
      <c r="F139" s="41"/>
      <c r="G139" s="40"/>
      <c r="H139" s="43" t="s">
        <v>79</v>
      </c>
    </row>
    <row r="140" spans="1:8" x14ac:dyDescent="0.25">
      <c r="A140" s="282"/>
      <c r="B140" s="63" t="s">
        <v>244</v>
      </c>
      <c r="C140" s="207"/>
      <c r="D140" s="211"/>
      <c r="E140" s="41"/>
      <c r="F140" s="41"/>
      <c r="G140" s="40"/>
      <c r="H140" s="43">
        <v>11688</v>
      </c>
    </row>
    <row r="141" spans="1:8" x14ac:dyDescent="0.25">
      <c r="A141" s="282"/>
      <c r="B141" s="63" t="s">
        <v>96</v>
      </c>
      <c r="C141" s="207"/>
      <c r="D141" s="211"/>
      <c r="E141" s="41"/>
      <c r="F141" s="41"/>
      <c r="G141" s="40"/>
      <c r="H141" s="43">
        <v>2863</v>
      </c>
    </row>
    <row r="142" spans="1:8" x14ac:dyDescent="0.25">
      <c r="A142" s="282"/>
      <c r="B142" s="63" t="s">
        <v>34</v>
      </c>
      <c r="C142" s="207"/>
      <c r="D142" s="211"/>
      <c r="E142" s="41"/>
      <c r="F142" s="41"/>
      <c r="G142" s="40"/>
      <c r="H142" s="43" t="s">
        <v>79</v>
      </c>
    </row>
    <row r="143" spans="1:8" x14ac:dyDescent="0.25">
      <c r="A143" s="282"/>
      <c r="B143" s="63" t="s">
        <v>244</v>
      </c>
      <c r="C143" s="207"/>
      <c r="D143" s="211"/>
      <c r="E143" s="41"/>
      <c r="F143" s="41"/>
      <c r="G143" s="40"/>
      <c r="H143" s="43">
        <v>3320</v>
      </c>
    </row>
    <row r="144" spans="1:8" x14ac:dyDescent="0.25">
      <c r="A144" s="282"/>
      <c r="B144" s="63" t="s">
        <v>96</v>
      </c>
      <c r="C144" s="207"/>
      <c r="D144" s="211"/>
      <c r="E144" s="41"/>
      <c r="F144" s="41"/>
      <c r="G144" s="40"/>
      <c r="H144" s="43">
        <v>6640</v>
      </c>
    </row>
    <row r="145" spans="1:8" x14ac:dyDescent="0.25">
      <c r="A145" s="282"/>
      <c r="B145" s="63" t="s">
        <v>246</v>
      </c>
      <c r="C145" s="207"/>
      <c r="D145" s="211"/>
      <c r="E145" s="41"/>
      <c r="F145" s="41"/>
      <c r="G145" s="40"/>
      <c r="H145" s="43" t="s">
        <v>79</v>
      </c>
    </row>
    <row r="146" spans="1:8" x14ac:dyDescent="0.25">
      <c r="A146" s="282"/>
      <c r="B146" s="63" t="s">
        <v>247</v>
      </c>
      <c r="C146" s="207"/>
      <c r="D146" s="211"/>
      <c r="E146" s="41"/>
      <c r="F146" s="41"/>
      <c r="G146" s="40"/>
      <c r="H146" s="43">
        <v>8642</v>
      </c>
    </row>
    <row r="147" spans="1:8" x14ac:dyDescent="0.25">
      <c r="A147" s="282"/>
      <c r="B147" s="63" t="s">
        <v>248</v>
      </c>
      <c r="C147" s="207"/>
      <c r="D147" s="211"/>
      <c r="E147" s="41"/>
      <c r="F147" s="41"/>
      <c r="G147" s="40"/>
      <c r="H147" s="43">
        <v>2724</v>
      </c>
    </row>
    <row r="148" spans="1:8" x14ac:dyDescent="0.25">
      <c r="A148" s="282"/>
      <c r="B148" s="63" t="s">
        <v>96</v>
      </c>
      <c r="C148" s="207"/>
      <c r="D148" s="211"/>
      <c r="E148" s="41"/>
      <c r="F148" s="41"/>
      <c r="G148" s="40"/>
      <c r="H148" s="43">
        <v>3613</v>
      </c>
    </row>
    <row r="149" spans="1:8" x14ac:dyDescent="0.25">
      <c r="A149" s="282"/>
      <c r="B149" s="63" t="s">
        <v>249</v>
      </c>
      <c r="C149" s="207"/>
      <c r="D149" s="211"/>
      <c r="E149" s="41"/>
      <c r="F149" s="41"/>
      <c r="G149" s="40"/>
      <c r="H149" s="43" t="s">
        <v>79</v>
      </c>
    </row>
    <row r="150" spans="1:8" x14ac:dyDescent="0.25">
      <c r="A150" s="282"/>
      <c r="B150" s="63" t="s">
        <v>351</v>
      </c>
      <c r="C150" s="207"/>
      <c r="D150" s="211"/>
      <c r="E150" s="41"/>
      <c r="F150" s="41"/>
      <c r="G150" s="40"/>
      <c r="H150" s="43">
        <v>31236</v>
      </c>
    </row>
    <row r="151" spans="1:8" x14ac:dyDescent="0.25">
      <c r="A151" s="282"/>
      <c r="B151" s="63" t="s">
        <v>96</v>
      </c>
      <c r="C151" s="207"/>
      <c r="D151" s="211"/>
      <c r="E151" s="41"/>
      <c r="F151" s="41"/>
      <c r="G151" s="40"/>
      <c r="H151" s="43">
        <v>11301</v>
      </c>
    </row>
    <row r="152" spans="1:8" ht="30" x14ac:dyDescent="0.25">
      <c r="A152" s="282"/>
      <c r="B152" s="63" t="s">
        <v>250</v>
      </c>
      <c r="C152" s="207"/>
      <c r="D152" s="211"/>
      <c r="E152" s="41"/>
      <c r="F152" s="41"/>
      <c r="G152" s="40"/>
      <c r="H152" s="43" t="s">
        <v>79</v>
      </c>
    </row>
    <row r="153" spans="1:8" x14ac:dyDescent="0.25">
      <c r="A153" s="282"/>
      <c r="B153" s="63" t="s">
        <v>244</v>
      </c>
      <c r="C153" s="207"/>
      <c r="D153" s="211"/>
      <c r="E153" s="41"/>
      <c r="F153" s="41"/>
      <c r="G153" s="40"/>
      <c r="H153" s="43">
        <v>41575</v>
      </c>
    </row>
    <row r="154" spans="1:8" x14ac:dyDescent="0.25">
      <c r="A154" s="282"/>
      <c r="B154" s="63" t="s">
        <v>96</v>
      </c>
      <c r="C154" s="207"/>
      <c r="D154" s="211"/>
      <c r="E154" s="41"/>
      <c r="F154" s="41"/>
      <c r="G154" s="40"/>
      <c r="H154" s="43">
        <v>22533</v>
      </c>
    </row>
    <row r="155" spans="1:8" ht="30" x14ac:dyDescent="0.25">
      <c r="A155" s="282"/>
      <c r="B155" s="125" t="s">
        <v>17</v>
      </c>
      <c r="C155" s="207" t="s">
        <v>251</v>
      </c>
      <c r="D155" s="211" t="s">
        <v>43</v>
      </c>
      <c r="E155" s="41"/>
      <c r="F155" s="41"/>
      <c r="G155" s="40"/>
      <c r="H155" s="43" t="s">
        <v>79</v>
      </c>
    </row>
    <row r="156" spans="1:8" x14ac:dyDescent="0.25">
      <c r="A156" s="282"/>
      <c r="B156" s="63" t="s">
        <v>244</v>
      </c>
      <c r="C156" s="207"/>
      <c r="D156" s="211"/>
      <c r="E156" s="41"/>
      <c r="F156" s="41"/>
      <c r="G156" s="40"/>
      <c r="H156" s="43">
        <v>409</v>
      </c>
    </row>
    <row r="157" spans="1:8" x14ac:dyDescent="0.25">
      <c r="A157" s="282"/>
      <c r="B157" s="63" t="s">
        <v>245</v>
      </c>
      <c r="C157" s="207"/>
      <c r="D157" s="211"/>
      <c r="E157" s="41"/>
      <c r="F157" s="41"/>
      <c r="G157" s="40"/>
      <c r="H157" s="43">
        <v>24</v>
      </c>
    </row>
    <row r="158" spans="1:8" x14ac:dyDescent="0.25">
      <c r="A158" s="282"/>
      <c r="B158" s="63" t="s">
        <v>106</v>
      </c>
      <c r="C158" s="207"/>
      <c r="D158" s="211"/>
      <c r="E158" s="41"/>
      <c r="F158" s="41"/>
      <c r="G158" s="40"/>
      <c r="H158" s="43">
        <v>5</v>
      </c>
    </row>
    <row r="159" spans="1:8" ht="30" x14ac:dyDescent="0.25">
      <c r="A159" s="282"/>
      <c r="B159" s="125" t="s">
        <v>26</v>
      </c>
      <c r="C159" s="207"/>
      <c r="D159" s="211"/>
      <c r="E159" s="41"/>
      <c r="F159" s="41"/>
      <c r="G159" s="40"/>
      <c r="H159" s="43" t="s">
        <v>79</v>
      </c>
    </row>
    <row r="160" spans="1:8" x14ac:dyDescent="0.25">
      <c r="A160" s="282"/>
      <c r="B160" s="63" t="s">
        <v>32</v>
      </c>
      <c r="C160" s="207"/>
      <c r="D160" s="211"/>
      <c r="E160" s="41"/>
      <c r="F160" s="41"/>
      <c r="G160" s="40"/>
      <c r="H160" s="43" t="s">
        <v>79</v>
      </c>
    </row>
    <row r="161" spans="1:8" x14ac:dyDescent="0.25">
      <c r="A161" s="282"/>
      <c r="B161" s="63" t="s">
        <v>244</v>
      </c>
      <c r="C161" s="207"/>
      <c r="D161" s="211"/>
      <c r="E161" s="41"/>
      <c r="F161" s="41"/>
      <c r="G161" s="40"/>
      <c r="H161" s="43">
        <v>1369</v>
      </c>
    </row>
    <row r="162" spans="1:8" x14ac:dyDescent="0.25">
      <c r="A162" s="282"/>
      <c r="B162" s="63" t="s">
        <v>96</v>
      </c>
      <c r="C162" s="207"/>
      <c r="D162" s="211"/>
      <c r="E162" s="41"/>
      <c r="F162" s="41"/>
      <c r="G162" s="40"/>
      <c r="H162" s="43">
        <v>104</v>
      </c>
    </row>
    <row r="163" spans="1:8" x14ac:dyDescent="0.25">
      <c r="A163" s="282"/>
      <c r="B163" s="63" t="s">
        <v>34</v>
      </c>
      <c r="C163" s="207"/>
      <c r="D163" s="211"/>
      <c r="E163" s="41"/>
      <c r="F163" s="41"/>
      <c r="G163" s="40"/>
      <c r="H163" s="43" t="s">
        <v>79</v>
      </c>
    </row>
    <row r="164" spans="1:8" x14ac:dyDescent="0.25">
      <c r="A164" s="282"/>
      <c r="B164" s="63" t="s">
        <v>244</v>
      </c>
      <c r="C164" s="207"/>
      <c r="D164" s="211"/>
      <c r="E164" s="41"/>
      <c r="F164" s="41"/>
      <c r="G164" s="40"/>
      <c r="H164" s="43">
        <v>377</v>
      </c>
    </row>
    <row r="165" spans="1:8" x14ac:dyDescent="0.25">
      <c r="A165" s="282"/>
      <c r="B165" s="63" t="s">
        <v>96</v>
      </c>
      <c r="C165" s="207"/>
      <c r="D165" s="211"/>
      <c r="E165" s="41"/>
      <c r="F165" s="41"/>
      <c r="G165" s="40"/>
      <c r="H165" s="43">
        <v>754</v>
      </c>
    </row>
    <row r="166" spans="1:8" x14ac:dyDescent="0.25">
      <c r="A166" s="282"/>
      <c r="B166" s="63" t="s">
        <v>246</v>
      </c>
      <c r="C166" s="207"/>
      <c r="D166" s="211"/>
      <c r="E166" s="41"/>
      <c r="F166" s="41"/>
      <c r="G166" s="40"/>
      <c r="H166" s="43" t="s">
        <v>79</v>
      </c>
    </row>
    <row r="167" spans="1:8" x14ac:dyDescent="0.25">
      <c r="A167" s="282"/>
      <c r="B167" s="63" t="s">
        <v>247</v>
      </c>
      <c r="C167" s="207"/>
      <c r="D167" s="211"/>
      <c r="E167" s="41"/>
      <c r="F167" s="41"/>
      <c r="G167" s="40"/>
      <c r="H167" s="43">
        <v>864</v>
      </c>
    </row>
    <row r="168" spans="1:8" x14ac:dyDescent="0.25">
      <c r="A168" s="282"/>
      <c r="B168" s="63" t="s">
        <v>248</v>
      </c>
      <c r="C168" s="207"/>
      <c r="D168" s="211"/>
      <c r="E168" s="41"/>
      <c r="F168" s="41"/>
      <c r="G168" s="40"/>
      <c r="H168" s="43">
        <v>272</v>
      </c>
    </row>
    <row r="169" spans="1:8" x14ac:dyDescent="0.25">
      <c r="A169" s="282"/>
      <c r="B169" s="63" t="s">
        <v>96</v>
      </c>
      <c r="C169" s="207"/>
      <c r="D169" s="211"/>
      <c r="E169" s="41"/>
      <c r="F169" s="41"/>
      <c r="G169" s="40"/>
      <c r="H169" s="43">
        <v>361</v>
      </c>
    </row>
    <row r="170" spans="1:8" x14ac:dyDescent="0.25">
      <c r="A170" s="282"/>
      <c r="B170" s="63" t="s">
        <v>249</v>
      </c>
      <c r="C170" s="207"/>
      <c r="D170" s="211"/>
      <c r="E170" s="41"/>
      <c r="F170" s="41"/>
      <c r="G170" s="40"/>
      <c r="H170" s="43" t="s">
        <v>79</v>
      </c>
    </row>
    <row r="171" spans="1:8" x14ac:dyDescent="0.25">
      <c r="A171" s="282"/>
      <c r="B171" s="63" t="s">
        <v>351</v>
      </c>
      <c r="C171" s="207"/>
      <c r="D171" s="211"/>
      <c r="E171" s="41"/>
      <c r="F171" s="41"/>
      <c r="G171" s="40"/>
      <c r="H171" s="43">
        <v>3123</v>
      </c>
    </row>
    <row r="172" spans="1:8" x14ac:dyDescent="0.25">
      <c r="A172" s="282"/>
      <c r="B172" s="63" t="s">
        <v>96</v>
      </c>
      <c r="C172" s="207"/>
      <c r="D172" s="211"/>
      <c r="E172" s="41"/>
      <c r="F172" s="41"/>
      <c r="G172" s="40"/>
      <c r="H172" s="43">
        <v>1130</v>
      </c>
    </row>
    <row r="173" spans="1:8" ht="30" x14ac:dyDescent="0.25">
      <c r="A173" s="282"/>
      <c r="B173" s="63" t="s">
        <v>250</v>
      </c>
      <c r="C173" s="207"/>
      <c r="D173" s="211"/>
      <c r="E173" s="41"/>
      <c r="F173" s="41"/>
      <c r="G173" s="40"/>
      <c r="H173" s="43" t="s">
        <v>79</v>
      </c>
    </row>
    <row r="174" spans="1:8" x14ac:dyDescent="0.25">
      <c r="A174" s="282"/>
      <c r="B174" s="63" t="s">
        <v>244</v>
      </c>
      <c r="C174" s="207"/>
      <c r="D174" s="211"/>
      <c r="E174" s="41"/>
      <c r="F174" s="41"/>
      <c r="G174" s="40"/>
      <c r="H174" s="43">
        <v>4157</v>
      </c>
    </row>
    <row r="175" spans="1:8" x14ac:dyDescent="0.25">
      <c r="A175" s="282"/>
      <c r="B175" s="63" t="s">
        <v>96</v>
      </c>
      <c r="C175" s="207"/>
      <c r="D175" s="211"/>
      <c r="E175" s="41"/>
      <c r="F175" s="41"/>
      <c r="G175" s="40"/>
      <c r="H175" s="43">
        <v>2253</v>
      </c>
    </row>
    <row r="176" spans="1:8" x14ac:dyDescent="0.25">
      <c r="A176" s="282"/>
      <c r="B176" s="125" t="s">
        <v>28</v>
      </c>
      <c r="C176" s="207"/>
      <c r="D176" s="211"/>
      <c r="E176" s="41"/>
      <c r="F176" s="41"/>
      <c r="G176" s="40"/>
      <c r="H176" s="43"/>
    </row>
    <row r="177" spans="1:8" x14ac:dyDescent="0.25">
      <c r="A177" s="282"/>
      <c r="B177" s="63" t="s">
        <v>244</v>
      </c>
      <c r="C177" s="207"/>
      <c r="D177" s="211"/>
      <c r="E177" s="41"/>
      <c r="F177" s="41"/>
      <c r="G177" s="40"/>
      <c r="H177" s="43">
        <v>448</v>
      </c>
    </row>
    <row r="178" spans="1:8" x14ac:dyDescent="0.25">
      <c r="A178" s="282"/>
      <c r="B178" s="63" t="s">
        <v>245</v>
      </c>
      <c r="C178" s="207"/>
      <c r="D178" s="211"/>
      <c r="E178" s="41"/>
      <c r="F178" s="41"/>
      <c r="G178" s="40"/>
      <c r="H178" s="43">
        <v>26</v>
      </c>
    </row>
    <row r="179" spans="1:8" x14ac:dyDescent="0.25">
      <c r="A179" s="282"/>
      <c r="B179" s="63" t="s">
        <v>106</v>
      </c>
      <c r="C179" s="207"/>
      <c r="D179" s="211"/>
      <c r="E179" s="41"/>
      <c r="F179" s="41"/>
      <c r="G179" s="40"/>
      <c r="H179" s="43">
        <v>6</v>
      </c>
    </row>
    <row r="180" spans="1:8" ht="30" x14ac:dyDescent="0.25">
      <c r="A180" s="282"/>
      <c r="B180" s="125" t="s">
        <v>94</v>
      </c>
      <c r="C180" s="207"/>
      <c r="D180" s="211"/>
      <c r="E180" s="41"/>
      <c r="F180" s="41"/>
      <c r="G180" s="40"/>
      <c r="H180" s="43" t="s">
        <v>79</v>
      </c>
    </row>
    <row r="181" spans="1:8" ht="30" x14ac:dyDescent="0.25">
      <c r="A181" s="282"/>
      <c r="B181" s="125" t="s">
        <v>30</v>
      </c>
      <c r="C181" s="207"/>
      <c r="D181" s="211"/>
      <c r="E181" s="41"/>
      <c r="F181" s="41"/>
      <c r="G181" s="40"/>
      <c r="H181" s="43"/>
    </row>
    <row r="182" spans="1:8" x14ac:dyDescent="0.25">
      <c r="A182" s="282"/>
      <c r="B182" s="63" t="s">
        <v>244</v>
      </c>
      <c r="C182" s="207"/>
      <c r="D182" s="211"/>
      <c r="E182" s="41"/>
      <c r="F182" s="41"/>
      <c r="G182" s="40"/>
      <c r="H182" s="43">
        <v>198</v>
      </c>
    </row>
    <row r="183" spans="1:8" x14ac:dyDescent="0.25">
      <c r="A183" s="282"/>
      <c r="B183" s="63" t="s">
        <v>245</v>
      </c>
      <c r="C183" s="207"/>
      <c r="D183" s="211"/>
      <c r="E183" s="41"/>
      <c r="F183" s="41"/>
      <c r="G183" s="40"/>
      <c r="H183" s="43">
        <v>11</v>
      </c>
    </row>
    <row r="184" spans="1:8" x14ac:dyDescent="0.25">
      <c r="A184" s="282"/>
      <c r="B184" s="63" t="s">
        <v>106</v>
      </c>
      <c r="C184" s="207"/>
      <c r="D184" s="211"/>
      <c r="E184" s="41"/>
      <c r="F184" s="41"/>
      <c r="G184" s="40"/>
      <c r="H184" s="43">
        <v>2</v>
      </c>
    </row>
    <row r="185" spans="1:8" ht="30" x14ac:dyDescent="0.25">
      <c r="A185" s="282"/>
      <c r="B185" s="125" t="s">
        <v>31</v>
      </c>
      <c r="C185" s="207"/>
      <c r="D185" s="211"/>
      <c r="E185" s="41"/>
      <c r="F185" s="41"/>
      <c r="G185" s="40"/>
      <c r="H185" s="43" t="s">
        <v>79</v>
      </c>
    </row>
    <row r="186" spans="1:8" x14ac:dyDescent="0.25">
      <c r="A186" s="282"/>
      <c r="B186" s="63" t="s">
        <v>32</v>
      </c>
      <c r="C186" s="207"/>
      <c r="D186" s="211"/>
      <c r="E186" s="41"/>
      <c r="F186" s="41"/>
      <c r="G186" s="40"/>
      <c r="H186" s="43" t="s">
        <v>79</v>
      </c>
    </row>
    <row r="187" spans="1:8" x14ac:dyDescent="0.25">
      <c r="A187" s="282"/>
      <c r="B187" s="63" t="s">
        <v>244</v>
      </c>
      <c r="C187" s="207"/>
      <c r="D187" s="211"/>
      <c r="E187" s="41"/>
      <c r="F187" s="41"/>
      <c r="G187" s="40"/>
      <c r="H187" s="43">
        <v>13691</v>
      </c>
    </row>
    <row r="188" spans="1:8" x14ac:dyDescent="0.25">
      <c r="A188" s="282"/>
      <c r="B188" s="63" t="s">
        <v>96</v>
      </c>
      <c r="C188" s="207"/>
      <c r="D188" s="211"/>
      <c r="E188" s="41"/>
      <c r="F188" s="41"/>
      <c r="G188" s="40"/>
      <c r="H188" s="43">
        <v>1038</v>
      </c>
    </row>
    <row r="189" spans="1:8" x14ac:dyDescent="0.25">
      <c r="A189" s="282"/>
      <c r="B189" s="63" t="s">
        <v>34</v>
      </c>
      <c r="C189" s="207"/>
      <c r="D189" s="211"/>
      <c r="E189" s="41"/>
      <c r="F189" s="41"/>
      <c r="G189" s="40"/>
      <c r="H189" s="43" t="s">
        <v>79</v>
      </c>
    </row>
    <row r="190" spans="1:8" x14ac:dyDescent="0.25">
      <c r="A190" s="282"/>
      <c r="B190" s="63" t="s">
        <v>244</v>
      </c>
      <c r="C190" s="207"/>
      <c r="D190" s="211"/>
      <c r="E190" s="41"/>
      <c r="F190" s="41"/>
      <c r="G190" s="40"/>
      <c r="H190" s="43">
        <v>3771</v>
      </c>
    </row>
    <row r="191" spans="1:8" x14ac:dyDescent="0.25">
      <c r="A191" s="282"/>
      <c r="B191" s="63" t="s">
        <v>96</v>
      </c>
      <c r="C191" s="207"/>
      <c r="D191" s="211"/>
      <c r="E191" s="41"/>
      <c r="F191" s="41"/>
      <c r="G191" s="40"/>
      <c r="H191" s="43">
        <v>7542</v>
      </c>
    </row>
    <row r="192" spans="1:8" x14ac:dyDescent="0.25">
      <c r="A192" s="282"/>
      <c r="B192" s="63" t="s">
        <v>246</v>
      </c>
      <c r="C192" s="207"/>
      <c r="D192" s="211"/>
      <c r="E192" s="41"/>
      <c r="F192" s="41"/>
      <c r="G192" s="40"/>
      <c r="H192" s="43" t="s">
        <v>79</v>
      </c>
    </row>
    <row r="193" spans="1:8" x14ac:dyDescent="0.25">
      <c r="A193" s="282"/>
      <c r="B193" s="63" t="s">
        <v>247</v>
      </c>
      <c r="C193" s="207"/>
      <c r="D193" s="211"/>
      <c r="E193" s="41"/>
      <c r="F193" s="41"/>
      <c r="G193" s="40"/>
      <c r="H193" s="43">
        <v>8642</v>
      </c>
    </row>
    <row r="194" spans="1:8" x14ac:dyDescent="0.25">
      <c r="A194" s="282"/>
      <c r="B194" s="63" t="s">
        <v>248</v>
      </c>
      <c r="C194" s="207"/>
      <c r="D194" s="211"/>
      <c r="E194" s="41"/>
      <c r="F194" s="41"/>
      <c r="G194" s="40"/>
      <c r="H194" s="43">
        <v>2724</v>
      </c>
    </row>
    <row r="195" spans="1:8" x14ac:dyDescent="0.25">
      <c r="A195" s="282"/>
      <c r="B195" s="63" t="s">
        <v>96</v>
      </c>
      <c r="C195" s="207"/>
      <c r="D195" s="211"/>
      <c r="E195" s="41"/>
      <c r="F195" s="41"/>
      <c r="G195" s="40"/>
      <c r="H195" s="43">
        <v>3613</v>
      </c>
    </row>
    <row r="196" spans="1:8" x14ac:dyDescent="0.25">
      <c r="A196" s="282"/>
      <c r="B196" s="63" t="s">
        <v>249</v>
      </c>
      <c r="C196" s="207"/>
      <c r="D196" s="211"/>
      <c r="E196" s="41"/>
      <c r="F196" s="41"/>
      <c r="G196" s="40"/>
      <c r="H196" s="43" t="s">
        <v>79</v>
      </c>
    </row>
    <row r="197" spans="1:8" x14ac:dyDescent="0.25">
      <c r="A197" s="282"/>
      <c r="B197" s="63" t="s">
        <v>351</v>
      </c>
      <c r="C197" s="207"/>
      <c r="D197" s="211"/>
      <c r="E197" s="41"/>
      <c r="F197" s="41"/>
      <c r="G197" s="40"/>
      <c r="H197" s="43">
        <v>31236</v>
      </c>
    </row>
    <row r="198" spans="1:8" x14ac:dyDescent="0.25">
      <c r="A198" s="282"/>
      <c r="B198" s="63" t="s">
        <v>96</v>
      </c>
      <c r="C198" s="207"/>
      <c r="D198" s="211"/>
      <c r="E198" s="41"/>
      <c r="F198" s="41"/>
      <c r="G198" s="40"/>
      <c r="H198" s="43">
        <v>11301</v>
      </c>
    </row>
    <row r="199" spans="1:8" ht="30" x14ac:dyDescent="0.25">
      <c r="A199" s="282"/>
      <c r="B199" s="63" t="s">
        <v>250</v>
      </c>
      <c r="C199" s="207"/>
      <c r="D199" s="211"/>
      <c r="E199" s="41"/>
      <c r="F199" s="41"/>
      <c r="G199" s="40"/>
      <c r="H199" s="43" t="s">
        <v>79</v>
      </c>
    </row>
    <row r="200" spans="1:8" x14ac:dyDescent="0.25">
      <c r="A200" s="282"/>
      <c r="B200" s="63" t="s">
        <v>244</v>
      </c>
      <c r="C200" s="207"/>
      <c r="D200" s="211"/>
      <c r="E200" s="41"/>
      <c r="F200" s="41"/>
      <c r="G200" s="40"/>
      <c r="H200" s="43">
        <v>41575</v>
      </c>
    </row>
    <row r="201" spans="1:8" x14ac:dyDescent="0.25">
      <c r="A201" s="282"/>
      <c r="B201" s="63" t="s">
        <v>96</v>
      </c>
      <c r="C201" s="207"/>
      <c r="D201" s="211"/>
      <c r="E201" s="41"/>
      <c r="F201" s="41"/>
      <c r="G201" s="40"/>
      <c r="H201" s="43">
        <v>22533</v>
      </c>
    </row>
    <row r="202" spans="1:8" ht="34.5" customHeight="1" x14ac:dyDescent="0.25">
      <c r="A202" s="282"/>
      <c r="B202" s="204" t="s">
        <v>252</v>
      </c>
      <c r="C202" s="212"/>
      <c r="D202" s="212"/>
      <c r="E202" s="212"/>
      <c r="F202" s="212"/>
      <c r="G202" s="212"/>
      <c r="H202" s="213"/>
    </row>
    <row r="203" spans="1:8" ht="75" x14ac:dyDescent="0.25">
      <c r="A203" s="282"/>
      <c r="B203" s="94" t="s">
        <v>41</v>
      </c>
      <c r="C203" s="173" t="s">
        <v>243</v>
      </c>
      <c r="D203" s="173" t="s">
        <v>43</v>
      </c>
      <c r="E203" s="115"/>
      <c r="F203" s="115"/>
      <c r="G203" s="115"/>
      <c r="H203" s="117" t="s">
        <v>79</v>
      </c>
    </row>
    <row r="204" spans="1:8" x14ac:dyDescent="0.25">
      <c r="A204" s="282"/>
      <c r="B204" s="45" t="s">
        <v>244</v>
      </c>
      <c r="C204" s="173"/>
      <c r="D204" s="173"/>
      <c r="E204" s="115"/>
      <c r="F204" s="115"/>
      <c r="G204" s="115"/>
      <c r="H204" s="117">
        <v>1055</v>
      </c>
    </row>
    <row r="205" spans="1:8" x14ac:dyDescent="0.25">
      <c r="A205" s="282"/>
      <c r="B205" s="45" t="s">
        <v>245</v>
      </c>
      <c r="C205" s="173"/>
      <c r="D205" s="173"/>
      <c r="E205" s="115"/>
      <c r="F205" s="115"/>
      <c r="G205" s="115"/>
      <c r="H205" s="117">
        <v>61</v>
      </c>
    </row>
    <row r="206" spans="1:8" x14ac:dyDescent="0.25">
      <c r="A206" s="282"/>
      <c r="B206" s="45" t="s">
        <v>106</v>
      </c>
      <c r="C206" s="173"/>
      <c r="D206" s="173"/>
      <c r="E206" s="115"/>
      <c r="F206" s="115"/>
      <c r="G206" s="115"/>
      <c r="H206" s="117">
        <v>13</v>
      </c>
    </row>
    <row r="207" spans="1:8" x14ac:dyDescent="0.25">
      <c r="A207" s="282"/>
      <c r="B207" s="94" t="s">
        <v>44</v>
      </c>
      <c r="C207" s="173"/>
      <c r="D207" s="173"/>
      <c r="E207" s="115"/>
      <c r="F207" s="115"/>
      <c r="G207" s="115"/>
      <c r="H207" s="117"/>
    </row>
    <row r="208" spans="1:8" ht="30" x14ac:dyDescent="0.25">
      <c r="A208" s="282"/>
      <c r="B208" s="94" t="s">
        <v>17</v>
      </c>
      <c r="C208" s="173"/>
      <c r="D208" s="173"/>
      <c r="E208" s="115"/>
      <c r="F208" s="115"/>
      <c r="G208" s="115"/>
      <c r="H208" s="117" t="s">
        <v>79</v>
      </c>
    </row>
    <row r="209" spans="1:8" x14ac:dyDescent="0.25">
      <c r="A209" s="282"/>
      <c r="B209" s="45" t="s">
        <v>244</v>
      </c>
      <c r="C209" s="173"/>
      <c r="D209" s="173"/>
      <c r="E209" s="115"/>
      <c r="F209" s="115"/>
      <c r="G209" s="115"/>
      <c r="H209" s="117">
        <v>409</v>
      </c>
    </row>
    <row r="210" spans="1:8" x14ac:dyDescent="0.25">
      <c r="A210" s="282"/>
      <c r="B210" s="45" t="s">
        <v>245</v>
      </c>
      <c r="C210" s="173"/>
      <c r="D210" s="173"/>
      <c r="E210" s="115"/>
      <c r="F210" s="115"/>
      <c r="G210" s="115"/>
      <c r="H210" s="117">
        <v>24</v>
      </c>
    </row>
    <row r="211" spans="1:8" x14ac:dyDescent="0.25">
      <c r="A211" s="282"/>
      <c r="B211" s="45" t="s">
        <v>106</v>
      </c>
      <c r="C211" s="173"/>
      <c r="D211" s="173"/>
      <c r="E211" s="115"/>
      <c r="F211" s="115"/>
      <c r="G211" s="115"/>
      <c r="H211" s="117">
        <v>5</v>
      </c>
    </row>
    <row r="212" spans="1:8" x14ac:dyDescent="0.25">
      <c r="A212" s="282"/>
      <c r="B212" s="94" t="s">
        <v>28</v>
      </c>
      <c r="C212" s="173"/>
      <c r="D212" s="173"/>
      <c r="E212" s="115"/>
      <c r="F212" s="115"/>
      <c r="G212" s="115"/>
      <c r="H212" s="117" t="s">
        <v>79</v>
      </c>
    </row>
    <row r="213" spans="1:8" x14ac:dyDescent="0.25">
      <c r="A213" s="282"/>
      <c r="B213" s="45" t="s">
        <v>244</v>
      </c>
      <c r="C213" s="173"/>
      <c r="D213" s="173"/>
      <c r="E213" s="115"/>
      <c r="F213" s="115"/>
      <c r="G213" s="115"/>
      <c r="H213" s="117">
        <v>448</v>
      </c>
    </row>
    <row r="214" spans="1:8" x14ac:dyDescent="0.25">
      <c r="A214" s="282"/>
      <c r="B214" s="45" t="s">
        <v>245</v>
      </c>
      <c r="C214" s="173"/>
      <c r="D214" s="173"/>
      <c r="E214" s="115"/>
      <c r="F214" s="115"/>
      <c r="G214" s="115"/>
      <c r="H214" s="117">
        <v>26</v>
      </c>
    </row>
    <row r="215" spans="1:8" x14ac:dyDescent="0.25">
      <c r="A215" s="282"/>
      <c r="B215" s="45" t="s">
        <v>106</v>
      </c>
      <c r="C215" s="173"/>
      <c r="D215" s="173"/>
      <c r="E215" s="115"/>
      <c r="F215" s="115"/>
      <c r="G215" s="115"/>
      <c r="H215" s="117">
        <v>6</v>
      </c>
    </row>
    <row r="216" spans="1:8" ht="30" x14ac:dyDescent="0.25">
      <c r="A216" s="282"/>
      <c r="B216" s="94" t="s">
        <v>30</v>
      </c>
      <c r="C216" s="173"/>
      <c r="D216" s="173"/>
      <c r="E216" s="115"/>
      <c r="F216" s="115"/>
      <c r="G216" s="115"/>
      <c r="H216" s="117" t="s">
        <v>79</v>
      </c>
    </row>
    <row r="217" spans="1:8" x14ac:dyDescent="0.25">
      <c r="A217" s="282"/>
      <c r="B217" s="45" t="s">
        <v>244</v>
      </c>
      <c r="C217" s="173"/>
      <c r="D217" s="173"/>
      <c r="E217" s="115"/>
      <c r="F217" s="115"/>
      <c r="G217" s="115"/>
      <c r="H217" s="117">
        <v>198</v>
      </c>
    </row>
    <row r="218" spans="1:8" x14ac:dyDescent="0.25">
      <c r="A218" s="282"/>
      <c r="B218" s="45" t="s">
        <v>245</v>
      </c>
      <c r="C218" s="173"/>
      <c r="D218" s="173"/>
      <c r="E218" s="115"/>
      <c r="F218" s="115"/>
      <c r="G218" s="115"/>
      <c r="H218" s="117">
        <v>11</v>
      </c>
    </row>
    <row r="219" spans="1:8" x14ac:dyDescent="0.25">
      <c r="A219" s="282"/>
      <c r="B219" s="45" t="s">
        <v>106</v>
      </c>
      <c r="C219" s="173"/>
      <c r="D219" s="173"/>
      <c r="E219" s="115"/>
      <c r="F219" s="115"/>
      <c r="G219" s="115"/>
      <c r="H219" s="117">
        <v>2</v>
      </c>
    </row>
    <row r="220" spans="1:8" ht="45" x14ac:dyDescent="0.25">
      <c r="A220" s="282"/>
      <c r="B220" s="94" t="s">
        <v>108</v>
      </c>
      <c r="C220" s="173"/>
      <c r="D220" s="173" t="s">
        <v>48</v>
      </c>
      <c r="E220" s="173"/>
      <c r="F220" s="173"/>
      <c r="G220" s="173"/>
      <c r="H220" s="117" t="s">
        <v>79</v>
      </c>
    </row>
    <row r="221" spans="1:8" x14ac:dyDescent="0.25">
      <c r="A221" s="282"/>
      <c r="B221" s="16" t="s">
        <v>253</v>
      </c>
      <c r="C221" s="173"/>
      <c r="D221" s="173"/>
      <c r="E221" s="115"/>
      <c r="F221" s="115"/>
      <c r="G221" s="115"/>
      <c r="H221" s="117">
        <v>188678</v>
      </c>
    </row>
    <row r="222" spans="1:8" x14ac:dyDescent="0.25">
      <c r="A222" s="282"/>
      <c r="B222" s="16" t="s">
        <v>254</v>
      </c>
      <c r="C222" s="173"/>
      <c r="D222" s="173"/>
      <c r="E222" s="115"/>
      <c r="F222" s="115"/>
      <c r="G222" s="115"/>
      <c r="H222" s="117">
        <v>171525</v>
      </c>
    </row>
    <row r="223" spans="1:8" x14ac:dyDescent="0.25">
      <c r="A223" s="282"/>
      <c r="B223" s="16" t="s">
        <v>255</v>
      </c>
      <c r="C223" s="173"/>
      <c r="D223" s="173"/>
      <c r="E223" s="115"/>
      <c r="F223" s="115"/>
      <c r="G223" s="115"/>
      <c r="H223" s="117">
        <v>17153</v>
      </c>
    </row>
    <row r="224" spans="1:8" x14ac:dyDescent="0.25">
      <c r="A224" s="282"/>
      <c r="B224" s="16" t="s">
        <v>256</v>
      </c>
      <c r="C224" s="173"/>
      <c r="D224" s="173"/>
      <c r="E224" s="115"/>
      <c r="F224" s="115"/>
      <c r="G224" s="115"/>
      <c r="H224" s="117">
        <v>188678</v>
      </c>
    </row>
    <row r="225" spans="1:8" x14ac:dyDescent="0.25">
      <c r="A225" s="282"/>
      <c r="B225" s="16" t="s">
        <v>254</v>
      </c>
      <c r="C225" s="173"/>
      <c r="D225" s="173"/>
      <c r="E225" s="115"/>
      <c r="F225" s="115"/>
      <c r="G225" s="115"/>
      <c r="H225" s="117">
        <v>171525</v>
      </c>
    </row>
    <row r="226" spans="1:8" x14ac:dyDescent="0.25">
      <c r="A226" s="282"/>
      <c r="B226" s="16" t="s">
        <v>255</v>
      </c>
      <c r="C226" s="173"/>
      <c r="D226" s="173"/>
      <c r="E226" s="115"/>
      <c r="F226" s="115"/>
      <c r="G226" s="115"/>
      <c r="H226" s="117">
        <v>17153</v>
      </c>
    </row>
    <row r="227" spans="1:8" ht="45" x14ac:dyDescent="0.25">
      <c r="A227" s="282"/>
      <c r="B227" s="94" t="s">
        <v>109</v>
      </c>
      <c r="C227" s="173"/>
      <c r="D227" s="173"/>
      <c r="E227" s="173"/>
      <c r="F227" s="173"/>
      <c r="G227" s="173"/>
      <c r="H227" s="117" t="s">
        <v>79</v>
      </c>
    </row>
    <row r="228" spans="1:8" x14ac:dyDescent="0.25">
      <c r="A228" s="282"/>
      <c r="B228" s="16" t="s">
        <v>257</v>
      </c>
      <c r="C228" s="173"/>
      <c r="D228" s="173"/>
      <c r="E228" s="115"/>
      <c r="F228" s="115"/>
      <c r="G228" s="115"/>
      <c r="H228" s="117">
        <v>262251</v>
      </c>
    </row>
    <row r="229" spans="1:8" x14ac:dyDescent="0.25">
      <c r="A229" s="282"/>
      <c r="B229" s="16" t="s">
        <v>254</v>
      </c>
      <c r="C229" s="173"/>
      <c r="D229" s="173"/>
      <c r="E229" s="115"/>
      <c r="F229" s="115"/>
      <c r="G229" s="115"/>
      <c r="H229" s="117">
        <v>238410</v>
      </c>
    </row>
    <row r="230" spans="1:8" x14ac:dyDescent="0.25">
      <c r="A230" s="282"/>
      <c r="B230" s="16" t="s">
        <v>255</v>
      </c>
      <c r="C230" s="173"/>
      <c r="D230" s="173"/>
      <c r="E230" s="115"/>
      <c r="F230" s="115"/>
      <c r="G230" s="115"/>
      <c r="H230" s="117">
        <v>23841</v>
      </c>
    </row>
    <row r="231" spans="1:8" x14ac:dyDescent="0.25">
      <c r="A231" s="282"/>
      <c r="B231" s="16" t="s">
        <v>258</v>
      </c>
      <c r="C231" s="173"/>
      <c r="D231" s="173"/>
      <c r="E231" s="115"/>
      <c r="F231" s="115"/>
      <c r="G231" s="115"/>
      <c r="H231" s="117">
        <v>283373</v>
      </c>
    </row>
    <row r="232" spans="1:8" x14ac:dyDescent="0.25">
      <c r="A232" s="282"/>
      <c r="B232" s="16" t="s">
        <v>254</v>
      </c>
      <c r="C232" s="173"/>
      <c r="D232" s="173"/>
      <c r="E232" s="115"/>
      <c r="F232" s="115"/>
      <c r="G232" s="115"/>
      <c r="H232" s="117">
        <v>257612</v>
      </c>
    </row>
    <row r="233" spans="1:8" x14ac:dyDescent="0.25">
      <c r="A233" s="282"/>
      <c r="B233" s="16" t="s">
        <v>255</v>
      </c>
      <c r="C233" s="173"/>
      <c r="D233" s="173"/>
      <c r="E233" s="115"/>
      <c r="F233" s="115"/>
      <c r="G233" s="115"/>
      <c r="H233" s="117">
        <v>25761</v>
      </c>
    </row>
    <row r="234" spans="1:8" x14ac:dyDescent="0.25">
      <c r="A234" s="282"/>
      <c r="B234" s="16" t="s">
        <v>256</v>
      </c>
      <c r="C234" s="173"/>
      <c r="D234" s="173"/>
      <c r="E234" s="115"/>
      <c r="F234" s="115"/>
      <c r="G234" s="115"/>
      <c r="H234" s="117">
        <v>307759</v>
      </c>
    </row>
    <row r="235" spans="1:8" x14ac:dyDescent="0.25">
      <c r="A235" s="282"/>
      <c r="B235" s="16" t="s">
        <v>254</v>
      </c>
      <c r="C235" s="173"/>
      <c r="D235" s="173"/>
      <c r="E235" s="115"/>
      <c r="F235" s="115"/>
      <c r="G235" s="115"/>
      <c r="H235" s="117">
        <v>279781</v>
      </c>
    </row>
    <row r="236" spans="1:8" x14ac:dyDescent="0.25">
      <c r="A236" s="282"/>
      <c r="B236" s="16" t="s">
        <v>255</v>
      </c>
      <c r="C236" s="173"/>
      <c r="D236" s="173"/>
      <c r="E236" s="115"/>
      <c r="F236" s="115"/>
      <c r="G236" s="115"/>
      <c r="H236" s="117">
        <v>27978</v>
      </c>
    </row>
    <row r="237" spans="1:8" ht="45" x14ac:dyDescent="0.25">
      <c r="A237" s="282"/>
      <c r="B237" s="94" t="s">
        <v>259</v>
      </c>
      <c r="C237" s="173"/>
      <c r="D237" s="173"/>
      <c r="E237" s="173"/>
      <c r="F237" s="173"/>
      <c r="G237" s="173"/>
      <c r="H237" s="117" t="s">
        <v>79</v>
      </c>
    </row>
    <row r="238" spans="1:8" x14ac:dyDescent="0.25">
      <c r="A238" s="282"/>
      <c r="B238" s="16" t="s">
        <v>253</v>
      </c>
      <c r="C238" s="173"/>
      <c r="D238" s="173"/>
      <c r="E238" s="115"/>
      <c r="F238" s="115"/>
      <c r="G238" s="115"/>
      <c r="H238" s="117">
        <v>1376889</v>
      </c>
    </row>
    <row r="239" spans="1:8" x14ac:dyDescent="0.25">
      <c r="A239" s="282"/>
      <c r="B239" s="16" t="s">
        <v>254</v>
      </c>
      <c r="C239" s="173"/>
      <c r="D239" s="173"/>
      <c r="E239" s="115"/>
      <c r="F239" s="115"/>
      <c r="G239" s="115"/>
      <c r="H239" s="117">
        <v>1251717</v>
      </c>
    </row>
    <row r="240" spans="1:8" x14ac:dyDescent="0.25">
      <c r="A240" s="282"/>
      <c r="B240" s="16" t="s">
        <v>255</v>
      </c>
      <c r="C240" s="173"/>
      <c r="D240" s="173"/>
      <c r="E240" s="115"/>
      <c r="F240" s="115"/>
      <c r="G240" s="115"/>
      <c r="H240" s="117">
        <v>125172</v>
      </c>
    </row>
    <row r="241" spans="1:8" x14ac:dyDescent="0.25">
      <c r="A241" s="282"/>
      <c r="B241" s="16" t="s">
        <v>256</v>
      </c>
      <c r="C241" s="173"/>
      <c r="D241" s="173"/>
      <c r="E241" s="115"/>
      <c r="F241" s="115"/>
      <c r="G241" s="115"/>
      <c r="H241" s="117">
        <v>1430657</v>
      </c>
    </row>
    <row r="242" spans="1:8" x14ac:dyDescent="0.25">
      <c r="A242" s="282"/>
      <c r="B242" s="16" t="s">
        <v>254</v>
      </c>
      <c r="C242" s="173"/>
      <c r="D242" s="173"/>
      <c r="E242" s="115"/>
      <c r="F242" s="115"/>
      <c r="G242" s="115"/>
      <c r="H242" s="117">
        <v>1300597</v>
      </c>
    </row>
    <row r="243" spans="1:8" x14ac:dyDescent="0.25">
      <c r="A243" s="282"/>
      <c r="B243" s="16" t="s">
        <v>255</v>
      </c>
      <c r="C243" s="173"/>
      <c r="D243" s="173"/>
      <c r="E243" s="115"/>
      <c r="F243" s="115"/>
      <c r="G243" s="115"/>
      <c r="H243" s="117">
        <v>130060</v>
      </c>
    </row>
    <row r="244" spans="1:8" ht="30" x14ac:dyDescent="0.25">
      <c r="A244" s="282"/>
      <c r="B244" s="93" t="s">
        <v>260</v>
      </c>
      <c r="C244" s="173"/>
      <c r="D244" s="173" t="s">
        <v>21</v>
      </c>
      <c r="E244" s="11"/>
      <c r="F244" s="11"/>
      <c r="G244" s="11"/>
      <c r="H244" s="117" t="s">
        <v>79</v>
      </c>
    </row>
    <row r="245" spans="1:8" x14ac:dyDescent="0.25">
      <c r="A245" s="282"/>
      <c r="B245" s="16" t="s">
        <v>257</v>
      </c>
      <c r="C245" s="173"/>
      <c r="D245" s="173"/>
      <c r="E245" s="11"/>
      <c r="F245" s="11"/>
      <c r="G245" s="11"/>
      <c r="H245" s="117">
        <v>2921</v>
      </c>
    </row>
    <row r="246" spans="1:8" x14ac:dyDescent="0.25">
      <c r="A246" s="282"/>
      <c r="B246" s="16" t="s">
        <v>254</v>
      </c>
      <c r="C246" s="173"/>
      <c r="D246" s="173"/>
      <c r="E246" s="11"/>
      <c r="F246" s="11"/>
      <c r="G246" s="11"/>
      <c r="H246" s="117">
        <v>2655</v>
      </c>
    </row>
    <row r="247" spans="1:8" x14ac:dyDescent="0.25">
      <c r="A247" s="282"/>
      <c r="B247" s="16" t="s">
        <v>255</v>
      </c>
      <c r="C247" s="173"/>
      <c r="D247" s="173"/>
      <c r="E247" s="11"/>
      <c r="F247" s="11"/>
      <c r="G247" s="11"/>
      <c r="H247" s="117">
        <v>266</v>
      </c>
    </row>
    <row r="248" spans="1:8" x14ac:dyDescent="0.25">
      <c r="A248" s="282"/>
      <c r="B248" s="16" t="s">
        <v>253</v>
      </c>
      <c r="C248" s="173"/>
      <c r="D248" s="173"/>
      <c r="E248" s="11"/>
      <c r="F248" s="11"/>
      <c r="G248" s="11"/>
      <c r="H248" s="117">
        <v>921</v>
      </c>
    </row>
    <row r="249" spans="1:8" x14ac:dyDescent="0.25">
      <c r="A249" s="282"/>
      <c r="B249" s="16" t="s">
        <v>254</v>
      </c>
      <c r="C249" s="173"/>
      <c r="D249" s="173"/>
      <c r="E249" s="11"/>
      <c r="F249" s="11"/>
      <c r="G249" s="11"/>
      <c r="H249" s="117">
        <v>837</v>
      </c>
    </row>
    <row r="250" spans="1:8" x14ac:dyDescent="0.25">
      <c r="A250" s="282"/>
      <c r="B250" s="16" t="s">
        <v>255</v>
      </c>
      <c r="C250" s="173"/>
      <c r="D250" s="173"/>
      <c r="E250" s="11"/>
      <c r="F250" s="11"/>
      <c r="G250" s="11"/>
      <c r="H250" s="117">
        <v>84</v>
      </c>
    </row>
    <row r="251" spans="1:8" x14ac:dyDescent="0.25">
      <c r="A251" s="282"/>
      <c r="B251" s="16" t="s">
        <v>256</v>
      </c>
      <c r="C251" s="173"/>
      <c r="D251" s="173"/>
      <c r="E251" s="11"/>
      <c r="F251" s="11"/>
      <c r="G251" s="11"/>
      <c r="H251" s="117">
        <v>611</v>
      </c>
    </row>
    <row r="252" spans="1:8" x14ac:dyDescent="0.25">
      <c r="A252" s="282"/>
      <c r="B252" s="16" t="s">
        <v>254</v>
      </c>
      <c r="C252" s="173"/>
      <c r="D252" s="173"/>
      <c r="E252" s="11"/>
      <c r="F252" s="11"/>
      <c r="G252" s="11"/>
      <c r="H252" s="117">
        <v>555</v>
      </c>
    </row>
    <row r="253" spans="1:8" x14ac:dyDescent="0.25">
      <c r="A253" s="282"/>
      <c r="B253" s="16" t="s">
        <v>255</v>
      </c>
      <c r="C253" s="173"/>
      <c r="D253" s="173"/>
      <c r="E253" s="11"/>
      <c r="F253" s="11"/>
      <c r="G253" s="11"/>
      <c r="H253" s="117">
        <v>56</v>
      </c>
    </row>
    <row r="254" spans="1:8" ht="30" x14ac:dyDescent="0.25">
      <c r="A254" s="282"/>
      <c r="B254" s="93" t="s">
        <v>261</v>
      </c>
      <c r="C254" s="173"/>
      <c r="D254" s="173"/>
      <c r="E254" s="11"/>
      <c r="F254" s="11"/>
      <c r="G254" s="11"/>
      <c r="H254" s="117" t="s">
        <v>79</v>
      </c>
    </row>
    <row r="255" spans="1:8" x14ac:dyDescent="0.25">
      <c r="A255" s="282"/>
      <c r="B255" s="90" t="s">
        <v>351</v>
      </c>
      <c r="C255" s="173"/>
      <c r="D255" s="173"/>
      <c r="E255" s="11"/>
      <c r="F255" s="11"/>
      <c r="G255" s="11"/>
      <c r="H255" s="117">
        <v>10296</v>
      </c>
    </row>
    <row r="256" spans="1:8" x14ac:dyDescent="0.25">
      <c r="A256" s="282"/>
      <c r="B256" s="90" t="s">
        <v>254</v>
      </c>
      <c r="C256" s="173"/>
      <c r="D256" s="173"/>
      <c r="E256" s="11"/>
      <c r="F256" s="11"/>
      <c r="G256" s="11"/>
      <c r="H256" s="117">
        <v>9360</v>
      </c>
    </row>
    <row r="257" spans="1:8" x14ac:dyDescent="0.25">
      <c r="A257" s="282"/>
      <c r="B257" s="90" t="s">
        <v>255</v>
      </c>
      <c r="C257" s="173"/>
      <c r="D257" s="173"/>
      <c r="E257" s="11"/>
      <c r="F257" s="11"/>
      <c r="G257" s="11"/>
      <c r="H257" s="117">
        <v>936</v>
      </c>
    </row>
    <row r="258" spans="1:8" x14ac:dyDescent="0.25">
      <c r="A258" s="282"/>
      <c r="B258" s="16" t="s">
        <v>256</v>
      </c>
      <c r="C258" s="173"/>
      <c r="D258" s="173"/>
      <c r="E258" s="11"/>
      <c r="F258" s="11"/>
      <c r="G258" s="11"/>
      <c r="H258" s="117">
        <v>1910</v>
      </c>
    </row>
    <row r="259" spans="1:8" x14ac:dyDescent="0.25">
      <c r="A259" s="282"/>
      <c r="B259" s="16" t="s">
        <v>254</v>
      </c>
      <c r="C259" s="173"/>
      <c r="D259" s="173"/>
      <c r="E259" s="11"/>
      <c r="F259" s="11"/>
      <c r="G259" s="11"/>
      <c r="H259" s="117">
        <v>1736</v>
      </c>
    </row>
    <row r="260" spans="1:8" x14ac:dyDescent="0.25">
      <c r="A260" s="282"/>
      <c r="B260" s="16" t="s">
        <v>255</v>
      </c>
      <c r="C260" s="173"/>
      <c r="D260" s="173"/>
      <c r="E260" s="11"/>
      <c r="F260" s="11"/>
      <c r="G260" s="11"/>
      <c r="H260" s="117">
        <v>174</v>
      </c>
    </row>
    <row r="261" spans="1:8" ht="75" x14ac:dyDescent="0.25">
      <c r="A261" s="282"/>
      <c r="B261" s="91" t="s">
        <v>41</v>
      </c>
      <c r="C261" s="173" t="s">
        <v>251</v>
      </c>
      <c r="D261" s="173" t="s">
        <v>43</v>
      </c>
      <c r="E261" s="173"/>
      <c r="F261" s="173"/>
      <c r="G261" s="173"/>
      <c r="H261" s="92" t="s">
        <v>79</v>
      </c>
    </row>
    <row r="262" spans="1:8" x14ac:dyDescent="0.25">
      <c r="A262" s="282"/>
      <c r="B262" s="91" t="s">
        <v>244</v>
      </c>
      <c r="C262" s="173"/>
      <c r="D262" s="173"/>
      <c r="E262" s="115"/>
      <c r="F262" s="115"/>
      <c r="G262" s="115"/>
      <c r="H262" s="92">
        <v>1055</v>
      </c>
    </row>
    <row r="263" spans="1:8" x14ac:dyDescent="0.25">
      <c r="A263" s="282"/>
      <c r="B263" s="91" t="s">
        <v>245</v>
      </c>
      <c r="C263" s="173"/>
      <c r="D263" s="173"/>
      <c r="E263" s="115"/>
      <c r="F263" s="115"/>
      <c r="G263" s="115"/>
      <c r="H263" s="92">
        <v>61</v>
      </c>
    </row>
    <row r="264" spans="1:8" x14ac:dyDescent="0.25">
      <c r="A264" s="282"/>
      <c r="B264" s="91" t="s">
        <v>106</v>
      </c>
      <c r="C264" s="173"/>
      <c r="D264" s="173"/>
      <c r="E264" s="115"/>
      <c r="F264" s="115"/>
      <c r="G264" s="115"/>
      <c r="H264" s="92">
        <v>13</v>
      </c>
    </row>
    <row r="265" spans="1:8" x14ac:dyDescent="0.25">
      <c r="A265" s="282"/>
      <c r="B265" s="91" t="s">
        <v>44</v>
      </c>
      <c r="C265" s="173"/>
      <c r="D265" s="173"/>
      <c r="E265" s="115"/>
      <c r="F265" s="115"/>
      <c r="G265" s="115"/>
      <c r="H265" s="92"/>
    </row>
    <row r="266" spans="1:8" ht="30" x14ac:dyDescent="0.25">
      <c r="A266" s="282"/>
      <c r="B266" s="91" t="s">
        <v>17</v>
      </c>
      <c r="C266" s="173"/>
      <c r="D266" s="173"/>
      <c r="E266" s="115"/>
      <c r="F266" s="115"/>
      <c r="G266" s="115"/>
      <c r="H266" s="92" t="s">
        <v>79</v>
      </c>
    </row>
    <row r="267" spans="1:8" x14ac:dyDescent="0.25">
      <c r="A267" s="282"/>
      <c r="B267" s="91" t="s">
        <v>244</v>
      </c>
      <c r="C267" s="173"/>
      <c r="D267" s="173"/>
      <c r="E267" s="115"/>
      <c r="F267" s="115"/>
      <c r="G267" s="115"/>
      <c r="H267" s="92">
        <v>409</v>
      </c>
    </row>
    <row r="268" spans="1:8" x14ac:dyDescent="0.25">
      <c r="A268" s="282"/>
      <c r="B268" s="91" t="s">
        <v>245</v>
      </c>
      <c r="C268" s="173"/>
      <c r="D268" s="173"/>
      <c r="E268" s="115"/>
      <c r="F268" s="115"/>
      <c r="G268" s="115"/>
      <c r="H268" s="92">
        <v>24</v>
      </c>
    </row>
    <row r="269" spans="1:8" x14ac:dyDescent="0.25">
      <c r="A269" s="282"/>
      <c r="B269" s="91" t="s">
        <v>106</v>
      </c>
      <c r="C269" s="173"/>
      <c r="D269" s="173"/>
      <c r="E269" s="115"/>
      <c r="F269" s="115"/>
      <c r="G269" s="115"/>
      <c r="H269" s="92">
        <v>5</v>
      </c>
    </row>
    <row r="270" spans="1:8" x14ac:dyDescent="0.25">
      <c r="A270" s="282"/>
      <c r="B270" s="91" t="s">
        <v>28</v>
      </c>
      <c r="C270" s="173"/>
      <c r="D270" s="173"/>
      <c r="E270" s="115"/>
      <c r="F270" s="115"/>
      <c r="G270" s="115"/>
      <c r="H270" s="92" t="s">
        <v>79</v>
      </c>
    </row>
    <row r="271" spans="1:8" x14ac:dyDescent="0.25">
      <c r="A271" s="282"/>
      <c r="B271" s="91" t="s">
        <v>244</v>
      </c>
      <c r="C271" s="173"/>
      <c r="D271" s="173"/>
      <c r="E271" s="115"/>
      <c r="F271" s="115"/>
      <c r="G271" s="115"/>
      <c r="H271" s="92">
        <v>448</v>
      </c>
    </row>
    <row r="272" spans="1:8" x14ac:dyDescent="0.25">
      <c r="A272" s="282"/>
      <c r="B272" s="91" t="s">
        <v>245</v>
      </c>
      <c r="C272" s="173"/>
      <c r="D272" s="173"/>
      <c r="E272" s="115"/>
      <c r="F272" s="115"/>
      <c r="G272" s="115"/>
      <c r="H272" s="92">
        <v>26</v>
      </c>
    </row>
    <row r="273" spans="1:8" x14ac:dyDescent="0.25">
      <c r="A273" s="282"/>
      <c r="B273" s="91" t="s">
        <v>106</v>
      </c>
      <c r="C273" s="173"/>
      <c r="D273" s="173"/>
      <c r="E273" s="115"/>
      <c r="F273" s="115"/>
      <c r="G273" s="115"/>
      <c r="H273" s="92">
        <v>6</v>
      </c>
    </row>
    <row r="274" spans="1:8" ht="30" x14ac:dyDescent="0.25">
      <c r="A274" s="282"/>
      <c r="B274" s="91" t="s">
        <v>30</v>
      </c>
      <c r="C274" s="173"/>
      <c r="D274" s="173"/>
      <c r="E274" s="115"/>
      <c r="F274" s="115"/>
      <c r="G274" s="115"/>
      <c r="H274" s="92" t="s">
        <v>79</v>
      </c>
    </row>
    <row r="275" spans="1:8" x14ac:dyDescent="0.25">
      <c r="A275" s="282"/>
      <c r="B275" s="91" t="s">
        <v>244</v>
      </c>
      <c r="C275" s="173"/>
      <c r="D275" s="173"/>
      <c r="E275" s="115"/>
      <c r="F275" s="115"/>
      <c r="G275" s="115"/>
      <c r="H275" s="92">
        <v>198</v>
      </c>
    </row>
    <row r="276" spans="1:8" x14ac:dyDescent="0.25">
      <c r="A276" s="282"/>
      <c r="B276" s="91" t="s">
        <v>245</v>
      </c>
      <c r="C276" s="173"/>
      <c r="D276" s="173"/>
      <c r="E276" s="173"/>
      <c r="F276" s="173"/>
      <c r="G276" s="173"/>
      <c r="H276" s="92">
        <v>11</v>
      </c>
    </row>
    <row r="277" spans="1:8" x14ac:dyDescent="0.25">
      <c r="A277" s="282"/>
      <c r="B277" s="91" t="s">
        <v>106</v>
      </c>
      <c r="C277" s="173"/>
      <c r="D277" s="173"/>
      <c r="E277" s="115"/>
      <c r="F277" s="115"/>
      <c r="G277" s="115"/>
      <c r="H277" s="92">
        <v>2</v>
      </c>
    </row>
    <row r="278" spans="1:8" ht="45" x14ac:dyDescent="0.25">
      <c r="A278" s="282"/>
      <c r="B278" s="91" t="s">
        <v>108</v>
      </c>
      <c r="C278" s="173"/>
      <c r="D278" s="173" t="s">
        <v>48</v>
      </c>
      <c r="E278" s="200"/>
      <c r="F278" s="201"/>
      <c r="G278" s="202"/>
      <c r="H278" s="92" t="s">
        <v>79</v>
      </c>
    </row>
    <row r="279" spans="1:8" x14ac:dyDescent="0.25">
      <c r="A279" s="282"/>
      <c r="B279" s="91" t="s">
        <v>253</v>
      </c>
      <c r="C279" s="173"/>
      <c r="D279" s="173"/>
      <c r="E279" s="115"/>
      <c r="F279" s="115"/>
      <c r="G279" s="115"/>
      <c r="H279" s="92">
        <v>243230</v>
      </c>
    </row>
    <row r="280" spans="1:8" x14ac:dyDescent="0.25">
      <c r="A280" s="282"/>
      <c r="B280" s="91" t="s">
        <v>254</v>
      </c>
      <c r="C280" s="173"/>
      <c r="D280" s="173"/>
      <c r="E280" s="115"/>
      <c r="F280" s="115"/>
      <c r="G280" s="115"/>
      <c r="H280" s="92">
        <v>221118</v>
      </c>
    </row>
    <row r="281" spans="1:8" x14ac:dyDescent="0.25">
      <c r="A281" s="282"/>
      <c r="B281" s="91" t="s">
        <v>255</v>
      </c>
      <c r="C281" s="173"/>
      <c r="D281" s="173"/>
      <c r="E281" s="115"/>
      <c r="F281" s="115"/>
      <c r="G281" s="115"/>
      <c r="H281" s="92">
        <v>22112</v>
      </c>
    </row>
    <row r="282" spans="1:8" x14ac:dyDescent="0.25">
      <c r="A282" s="282"/>
      <c r="B282" s="91" t="s">
        <v>256</v>
      </c>
      <c r="C282" s="173"/>
      <c r="D282" s="173"/>
      <c r="E282" s="115"/>
      <c r="F282" s="115"/>
      <c r="G282" s="115"/>
      <c r="H282" s="92">
        <v>243230</v>
      </c>
    </row>
    <row r="283" spans="1:8" x14ac:dyDescent="0.25">
      <c r="A283" s="282"/>
      <c r="B283" s="91" t="s">
        <v>254</v>
      </c>
      <c r="C283" s="173"/>
      <c r="D283" s="173"/>
      <c r="E283" s="115"/>
      <c r="F283" s="115"/>
      <c r="G283" s="115"/>
      <c r="H283" s="92">
        <v>221118</v>
      </c>
    </row>
    <row r="284" spans="1:8" x14ac:dyDescent="0.25">
      <c r="A284" s="282"/>
      <c r="B284" s="91" t="s">
        <v>255</v>
      </c>
      <c r="C284" s="173"/>
      <c r="D284" s="173"/>
      <c r="E284" s="115"/>
      <c r="F284" s="115"/>
      <c r="G284" s="115"/>
      <c r="H284" s="92">
        <v>22112</v>
      </c>
    </row>
    <row r="285" spans="1:8" ht="45" x14ac:dyDescent="0.25">
      <c r="A285" s="282"/>
      <c r="B285" s="91" t="s">
        <v>109</v>
      </c>
      <c r="C285" s="173"/>
      <c r="D285" s="173"/>
      <c r="E285" s="173"/>
      <c r="F285" s="173"/>
      <c r="G285" s="173"/>
      <c r="H285" s="92" t="s">
        <v>79</v>
      </c>
    </row>
    <row r="286" spans="1:8" x14ac:dyDescent="0.25">
      <c r="A286" s="282"/>
      <c r="B286" s="91" t="s">
        <v>257</v>
      </c>
      <c r="C286" s="173"/>
      <c r="D286" s="173"/>
      <c r="E286" s="115"/>
      <c r="F286" s="115"/>
      <c r="G286" s="115"/>
      <c r="H286" s="92">
        <v>364470</v>
      </c>
    </row>
    <row r="287" spans="1:8" x14ac:dyDescent="0.25">
      <c r="A287" s="282"/>
      <c r="B287" s="91" t="s">
        <v>254</v>
      </c>
      <c r="C287" s="173"/>
      <c r="D287" s="173"/>
      <c r="E287" s="115"/>
      <c r="F287" s="115"/>
      <c r="G287" s="115"/>
      <c r="H287" s="92">
        <v>331336</v>
      </c>
    </row>
    <row r="288" spans="1:8" x14ac:dyDescent="0.25">
      <c r="A288" s="282"/>
      <c r="B288" s="91" t="s">
        <v>255</v>
      </c>
      <c r="C288" s="173"/>
      <c r="D288" s="173"/>
      <c r="E288" s="115"/>
      <c r="F288" s="115"/>
      <c r="G288" s="115"/>
      <c r="H288" s="92">
        <v>33134</v>
      </c>
    </row>
    <row r="289" spans="1:8" x14ac:dyDescent="0.25">
      <c r="A289" s="282"/>
      <c r="B289" s="91" t="s">
        <v>258</v>
      </c>
      <c r="C289" s="173"/>
      <c r="D289" s="173"/>
      <c r="E289" s="115"/>
      <c r="F289" s="115"/>
      <c r="G289" s="115"/>
      <c r="H289" s="92">
        <v>493314</v>
      </c>
    </row>
    <row r="290" spans="1:8" x14ac:dyDescent="0.25">
      <c r="A290" s="282"/>
      <c r="B290" s="91" t="s">
        <v>254</v>
      </c>
      <c r="C290" s="173"/>
      <c r="D290" s="173"/>
      <c r="E290" s="115"/>
      <c r="F290" s="115"/>
      <c r="G290" s="115"/>
      <c r="H290" s="92">
        <v>448467</v>
      </c>
    </row>
    <row r="291" spans="1:8" x14ac:dyDescent="0.25">
      <c r="A291" s="282"/>
      <c r="B291" s="91" t="s">
        <v>255</v>
      </c>
      <c r="C291" s="173"/>
      <c r="D291" s="173"/>
      <c r="E291" s="115"/>
      <c r="F291" s="115"/>
      <c r="G291" s="115"/>
      <c r="H291" s="92">
        <v>44847</v>
      </c>
    </row>
    <row r="292" spans="1:8" x14ac:dyDescent="0.25">
      <c r="A292" s="282"/>
      <c r="B292" s="91" t="s">
        <v>256</v>
      </c>
      <c r="C292" s="173"/>
      <c r="D292" s="173"/>
      <c r="E292" s="115"/>
      <c r="F292" s="115"/>
      <c r="G292" s="115"/>
      <c r="H292" s="92">
        <v>340925</v>
      </c>
    </row>
    <row r="293" spans="1:8" x14ac:dyDescent="0.25">
      <c r="A293" s="282"/>
      <c r="B293" s="91" t="s">
        <v>254</v>
      </c>
      <c r="C293" s="173"/>
      <c r="D293" s="173"/>
      <c r="E293" s="115"/>
      <c r="F293" s="115"/>
      <c r="G293" s="115"/>
      <c r="H293" s="92">
        <v>309932</v>
      </c>
    </row>
    <row r="294" spans="1:8" x14ac:dyDescent="0.25">
      <c r="A294" s="282"/>
      <c r="B294" s="91" t="s">
        <v>255</v>
      </c>
      <c r="C294" s="173"/>
      <c r="D294" s="173"/>
      <c r="E294" s="115"/>
      <c r="F294" s="115"/>
      <c r="G294" s="115"/>
      <c r="H294" s="92">
        <v>30993</v>
      </c>
    </row>
    <row r="295" spans="1:8" ht="45" x14ac:dyDescent="0.25">
      <c r="A295" s="282"/>
      <c r="B295" s="91" t="s">
        <v>259</v>
      </c>
      <c r="C295" s="173"/>
      <c r="D295" s="173"/>
      <c r="E295" s="173"/>
      <c r="F295" s="173"/>
      <c r="G295" s="173"/>
      <c r="H295" s="92" t="s">
        <v>79</v>
      </c>
    </row>
    <row r="296" spans="1:8" x14ac:dyDescent="0.25">
      <c r="A296" s="282"/>
      <c r="B296" s="91" t="s">
        <v>253</v>
      </c>
      <c r="C296" s="173"/>
      <c r="D296" s="173"/>
      <c r="E296" s="115"/>
      <c r="F296" s="115"/>
      <c r="G296" s="115"/>
      <c r="H296" s="92">
        <v>1376889</v>
      </c>
    </row>
    <row r="297" spans="1:8" x14ac:dyDescent="0.25">
      <c r="A297" s="282"/>
      <c r="B297" s="91" t="s">
        <v>254</v>
      </c>
      <c r="C297" s="173"/>
      <c r="D297" s="173"/>
      <c r="E297" s="115"/>
      <c r="F297" s="115"/>
      <c r="G297" s="115"/>
      <c r="H297" s="92">
        <v>1251717</v>
      </c>
    </row>
    <row r="298" spans="1:8" x14ac:dyDescent="0.25">
      <c r="A298" s="282"/>
      <c r="B298" s="91" t="s">
        <v>255</v>
      </c>
      <c r="C298" s="173"/>
      <c r="D298" s="173"/>
      <c r="E298" s="115"/>
      <c r="F298" s="115"/>
      <c r="G298" s="115"/>
      <c r="H298" s="92">
        <v>125172</v>
      </c>
    </row>
    <row r="299" spans="1:8" x14ac:dyDescent="0.25">
      <c r="A299" s="282"/>
      <c r="B299" s="91" t="s">
        <v>256</v>
      </c>
      <c r="C299" s="173"/>
      <c r="D299" s="173"/>
      <c r="E299" s="115"/>
      <c r="F299" s="115"/>
      <c r="G299" s="115"/>
      <c r="H299" s="92">
        <v>1430657</v>
      </c>
    </row>
    <row r="300" spans="1:8" x14ac:dyDescent="0.25">
      <c r="A300" s="282"/>
      <c r="B300" s="91" t="s">
        <v>254</v>
      </c>
      <c r="C300" s="173"/>
      <c r="D300" s="173"/>
      <c r="E300" s="115"/>
      <c r="F300" s="115"/>
      <c r="G300" s="115"/>
      <c r="H300" s="92">
        <v>1300597</v>
      </c>
    </row>
    <row r="301" spans="1:8" x14ac:dyDescent="0.25">
      <c r="A301" s="282"/>
      <c r="B301" s="91" t="s">
        <v>255</v>
      </c>
      <c r="C301" s="173"/>
      <c r="D301" s="173"/>
      <c r="E301" s="115"/>
      <c r="F301" s="115"/>
      <c r="G301" s="115"/>
      <c r="H301" s="92">
        <v>130060</v>
      </c>
    </row>
    <row r="302" spans="1:8" ht="30" x14ac:dyDescent="0.25">
      <c r="A302" s="282"/>
      <c r="B302" s="91" t="s">
        <v>260</v>
      </c>
      <c r="C302" s="173"/>
      <c r="D302" s="173" t="s">
        <v>21</v>
      </c>
      <c r="E302" s="11"/>
      <c r="F302" s="11"/>
      <c r="G302" s="11"/>
      <c r="H302" s="92" t="s">
        <v>79</v>
      </c>
    </row>
    <row r="303" spans="1:8" x14ac:dyDescent="0.25">
      <c r="A303" s="282"/>
      <c r="B303" s="91" t="s">
        <v>257</v>
      </c>
      <c r="C303" s="173"/>
      <c r="D303" s="173"/>
      <c r="E303" s="11"/>
      <c r="F303" s="11"/>
      <c r="G303" s="11"/>
      <c r="H303" s="92">
        <v>2921</v>
      </c>
    </row>
    <row r="304" spans="1:8" x14ac:dyDescent="0.25">
      <c r="A304" s="282"/>
      <c r="B304" s="91" t="s">
        <v>254</v>
      </c>
      <c r="C304" s="173"/>
      <c r="D304" s="173"/>
      <c r="E304" s="11"/>
      <c r="F304" s="11"/>
      <c r="G304" s="11"/>
      <c r="H304" s="92">
        <v>2655</v>
      </c>
    </row>
    <row r="305" spans="1:8" x14ac:dyDescent="0.25">
      <c r="A305" s="282"/>
      <c r="B305" s="91" t="s">
        <v>255</v>
      </c>
      <c r="C305" s="173"/>
      <c r="D305" s="173"/>
      <c r="E305" s="11"/>
      <c r="F305" s="11"/>
      <c r="G305" s="11"/>
      <c r="H305" s="92">
        <v>266</v>
      </c>
    </row>
    <row r="306" spans="1:8" x14ac:dyDescent="0.25">
      <c r="A306" s="282"/>
      <c r="B306" s="91" t="s">
        <v>253</v>
      </c>
      <c r="C306" s="173"/>
      <c r="D306" s="173"/>
      <c r="E306" s="11"/>
      <c r="F306" s="11"/>
      <c r="G306" s="11"/>
      <c r="H306" s="92">
        <v>921</v>
      </c>
    </row>
    <row r="307" spans="1:8" x14ac:dyDescent="0.25">
      <c r="A307" s="282"/>
      <c r="B307" s="91" t="s">
        <v>254</v>
      </c>
      <c r="C307" s="173"/>
      <c r="D307" s="173"/>
      <c r="E307" s="11"/>
      <c r="F307" s="11"/>
      <c r="G307" s="11"/>
      <c r="H307" s="92">
        <v>837</v>
      </c>
    </row>
    <row r="308" spans="1:8" x14ac:dyDescent="0.25">
      <c r="A308" s="282"/>
      <c r="B308" s="91" t="s">
        <v>255</v>
      </c>
      <c r="C308" s="173"/>
      <c r="D308" s="173"/>
      <c r="E308" s="11"/>
      <c r="F308" s="11"/>
      <c r="G308" s="11"/>
      <c r="H308" s="92">
        <v>84</v>
      </c>
    </row>
    <row r="309" spans="1:8" x14ac:dyDescent="0.25">
      <c r="A309" s="282"/>
      <c r="B309" s="91" t="s">
        <v>256</v>
      </c>
      <c r="C309" s="173"/>
      <c r="D309" s="173"/>
      <c r="E309" s="11"/>
      <c r="F309" s="11"/>
      <c r="G309" s="11"/>
      <c r="H309" s="92">
        <v>611</v>
      </c>
    </row>
    <row r="310" spans="1:8" x14ac:dyDescent="0.25">
      <c r="A310" s="282"/>
      <c r="B310" s="91" t="s">
        <v>254</v>
      </c>
      <c r="C310" s="173"/>
      <c r="D310" s="173"/>
      <c r="E310" s="11"/>
      <c r="F310" s="11"/>
      <c r="G310" s="11"/>
      <c r="H310" s="92">
        <v>555</v>
      </c>
    </row>
    <row r="311" spans="1:8" x14ac:dyDescent="0.25">
      <c r="A311" s="282"/>
      <c r="B311" s="91" t="s">
        <v>255</v>
      </c>
      <c r="C311" s="173"/>
      <c r="D311" s="173"/>
      <c r="E311" s="11"/>
      <c r="F311" s="11"/>
      <c r="G311" s="11"/>
      <c r="H311" s="92">
        <v>56</v>
      </c>
    </row>
    <row r="312" spans="1:8" ht="30" x14ac:dyDescent="0.25">
      <c r="A312" s="282"/>
      <c r="B312" s="91" t="s">
        <v>261</v>
      </c>
      <c r="C312" s="173"/>
      <c r="D312" s="173"/>
      <c r="E312" s="11"/>
      <c r="F312" s="11"/>
      <c r="G312" s="11"/>
      <c r="H312" s="92" t="s">
        <v>79</v>
      </c>
    </row>
    <row r="313" spans="1:8" x14ac:dyDescent="0.25">
      <c r="A313" s="282"/>
      <c r="B313" s="91" t="s">
        <v>351</v>
      </c>
      <c r="C313" s="173"/>
      <c r="D313" s="173"/>
      <c r="E313" s="11"/>
      <c r="F313" s="11"/>
      <c r="G313" s="11"/>
      <c r="H313" s="92">
        <v>10296</v>
      </c>
    </row>
    <row r="314" spans="1:8" x14ac:dyDescent="0.25">
      <c r="A314" s="282"/>
      <c r="B314" s="91" t="s">
        <v>254</v>
      </c>
      <c r="C314" s="173"/>
      <c r="D314" s="173"/>
      <c r="E314" s="11"/>
      <c r="F314" s="11"/>
      <c r="G314" s="11"/>
      <c r="H314" s="92">
        <v>9360</v>
      </c>
    </row>
    <row r="315" spans="1:8" x14ac:dyDescent="0.25">
      <c r="A315" s="282"/>
      <c r="B315" s="91" t="s">
        <v>255</v>
      </c>
      <c r="C315" s="173"/>
      <c r="D315" s="173"/>
      <c r="E315" s="11"/>
      <c r="F315" s="11"/>
      <c r="G315" s="11"/>
      <c r="H315" s="92">
        <v>936</v>
      </c>
    </row>
    <row r="316" spans="1:8" x14ac:dyDescent="0.25">
      <c r="A316" s="282"/>
      <c r="B316" s="91" t="s">
        <v>256</v>
      </c>
      <c r="C316" s="173"/>
      <c r="D316" s="173"/>
      <c r="E316" s="11"/>
      <c r="F316" s="11"/>
      <c r="G316" s="11"/>
      <c r="H316" s="92">
        <v>1910</v>
      </c>
    </row>
    <row r="317" spans="1:8" x14ac:dyDescent="0.25">
      <c r="A317" s="282"/>
      <c r="B317" s="91" t="s">
        <v>254</v>
      </c>
      <c r="C317" s="173"/>
      <c r="D317" s="173"/>
      <c r="E317" s="11"/>
      <c r="F317" s="11"/>
      <c r="G317" s="11"/>
      <c r="H317" s="92">
        <v>1736</v>
      </c>
    </row>
    <row r="318" spans="1:8" x14ac:dyDescent="0.25">
      <c r="A318" s="282"/>
      <c r="B318" s="91" t="s">
        <v>255</v>
      </c>
      <c r="C318" s="173"/>
      <c r="D318" s="173"/>
      <c r="E318" s="11"/>
      <c r="F318" s="11"/>
      <c r="G318" s="11"/>
      <c r="H318" s="92">
        <v>174</v>
      </c>
    </row>
    <row r="319" spans="1:8" ht="45" x14ac:dyDescent="0.25">
      <c r="A319" s="282"/>
      <c r="B319" s="16" t="s">
        <v>108</v>
      </c>
      <c r="C319" s="173" t="s">
        <v>421</v>
      </c>
      <c r="D319" s="173" t="s">
        <v>48</v>
      </c>
      <c r="E319" s="11"/>
      <c r="F319" s="11"/>
      <c r="G319" s="11"/>
      <c r="H319" s="92" t="s">
        <v>79</v>
      </c>
    </row>
    <row r="320" spans="1:8" x14ac:dyDescent="0.25">
      <c r="A320" s="282"/>
      <c r="B320" s="16" t="s">
        <v>106</v>
      </c>
      <c r="C320" s="173"/>
      <c r="D320" s="173"/>
      <c r="E320" s="11"/>
      <c r="F320" s="11"/>
      <c r="G320" s="11"/>
      <c r="H320" s="154">
        <v>556621</v>
      </c>
    </row>
    <row r="321" spans="1:8" x14ac:dyDescent="0.25">
      <c r="A321" s="282"/>
      <c r="B321" s="16" t="s">
        <v>254</v>
      </c>
      <c r="C321" s="173"/>
      <c r="D321" s="173"/>
      <c r="E321" s="11"/>
      <c r="F321" s="11"/>
      <c r="G321" s="11"/>
      <c r="H321" s="154">
        <v>515783</v>
      </c>
    </row>
    <row r="322" spans="1:8" x14ac:dyDescent="0.25">
      <c r="A322" s="282"/>
      <c r="B322" s="16" t="s">
        <v>255</v>
      </c>
      <c r="C322" s="173"/>
      <c r="D322" s="173"/>
      <c r="E322" s="11"/>
      <c r="F322" s="11"/>
      <c r="G322" s="11"/>
      <c r="H322" s="154">
        <v>40838</v>
      </c>
    </row>
    <row r="323" spans="1:8" ht="45" x14ac:dyDescent="0.25">
      <c r="A323" s="282"/>
      <c r="B323" s="16" t="s">
        <v>420</v>
      </c>
      <c r="C323" s="173"/>
      <c r="D323" s="184" t="s">
        <v>21</v>
      </c>
      <c r="E323" s="11"/>
      <c r="F323" s="11"/>
      <c r="G323" s="11"/>
      <c r="H323" s="92" t="s">
        <v>79</v>
      </c>
    </row>
    <row r="324" spans="1:8" x14ac:dyDescent="0.25">
      <c r="A324" s="282"/>
      <c r="B324" s="16" t="s">
        <v>106</v>
      </c>
      <c r="C324" s="173"/>
      <c r="D324" s="184"/>
      <c r="E324" s="11"/>
      <c r="F324" s="11"/>
      <c r="G324" s="11"/>
      <c r="H324" s="154">
        <v>4109</v>
      </c>
    </row>
    <row r="325" spans="1:8" x14ac:dyDescent="0.25">
      <c r="A325" s="282"/>
      <c r="B325" s="16" t="s">
        <v>254</v>
      </c>
      <c r="C325" s="173"/>
      <c r="D325" s="184"/>
      <c r="E325" s="11"/>
      <c r="F325" s="11"/>
      <c r="G325" s="11"/>
      <c r="H325" s="154">
        <v>3852</v>
      </c>
    </row>
    <row r="326" spans="1:8" x14ac:dyDescent="0.25">
      <c r="A326" s="282"/>
      <c r="B326" s="16" t="s">
        <v>255</v>
      </c>
      <c r="C326" s="173"/>
      <c r="D326" s="185"/>
      <c r="E326" s="11"/>
      <c r="F326" s="11"/>
      <c r="G326" s="11"/>
      <c r="H326" s="154">
        <v>257</v>
      </c>
    </row>
    <row r="327" spans="1:8" ht="39" customHeight="1" x14ac:dyDescent="0.25">
      <c r="A327" s="282"/>
      <c r="B327" s="204" t="s">
        <v>350</v>
      </c>
      <c r="C327" s="212"/>
      <c r="D327" s="212"/>
      <c r="E327" s="212"/>
      <c r="F327" s="212"/>
      <c r="G327" s="212"/>
      <c r="H327" s="213"/>
    </row>
    <row r="328" spans="1:8" ht="75" x14ac:dyDescent="0.25">
      <c r="A328" s="282"/>
      <c r="B328" s="42" t="s">
        <v>41</v>
      </c>
      <c r="C328" s="176" t="s">
        <v>243</v>
      </c>
      <c r="D328" s="173" t="s">
        <v>43</v>
      </c>
      <c r="E328" s="115"/>
      <c r="F328" s="115"/>
      <c r="G328" s="115"/>
      <c r="H328" s="92" t="s">
        <v>79</v>
      </c>
    </row>
    <row r="329" spans="1:8" x14ac:dyDescent="0.25">
      <c r="A329" s="282"/>
      <c r="B329" s="45" t="s">
        <v>244</v>
      </c>
      <c r="C329" s="176"/>
      <c r="D329" s="173"/>
      <c r="E329" s="115"/>
      <c r="F329" s="115"/>
      <c r="G329" s="115"/>
      <c r="H329" s="92">
        <v>1055</v>
      </c>
    </row>
    <row r="330" spans="1:8" x14ac:dyDescent="0.25">
      <c r="A330" s="282"/>
      <c r="B330" s="45" t="s">
        <v>245</v>
      </c>
      <c r="C330" s="176"/>
      <c r="D330" s="173"/>
      <c r="E330" s="115"/>
      <c r="F330" s="115"/>
      <c r="G330" s="115"/>
      <c r="H330" s="92">
        <v>61</v>
      </c>
    </row>
    <row r="331" spans="1:8" x14ac:dyDescent="0.25">
      <c r="A331" s="282"/>
      <c r="B331" s="45" t="s">
        <v>106</v>
      </c>
      <c r="C331" s="176"/>
      <c r="D331" s="173"/>
      <c r="E331" s="115"/>
      <c r="F331" s="115"/>
      <c r="G331" s="115"/>
      <c r="H331" s="92">
        <v>13</v>
      </c>
    </row>
    <row r="332" spans="1:8" x14ac:dyDescent="0.25">
      <c r="A332" s="282"/>
      <c r="B332" s="94" t="s">
        <v>44</v>
      </c>
      <c r="C332" s="176"/>
      <c r="D332" s="173"/>
      <c r="E332" s="115"/>
      <c r="F332" s="115"/>
      <c r="G332" s="115"/>
      <c r="H332" s="92"/>
    </row>
    <row r="333" spans="1:8" ht="30" x14ac:dyDescent="0.25">
      <c r="A333" s="282"/>
      <c r="B333" s="94" t="s">
        <v>17</v>
      </c>
      <c r="C333" s="176"/>
      <c r="D333" s="173"/>
      <c r="E333" s="115"/>
      <c r="F333" s="115"/>
      <c r="G333" s="115"/>
      <c r="H333" s="92" t="s">
        <v>79</v>
      </c>
    </row>
    <row r="334" spans="1:8" x14ac:dyDescent="0.25">
      <c r="A334" s="282"/>
      <c r="B334" s="45" t="s">
        <v>244</v>
      </c>
      <c r="C334" s="176"/>
      <c r="D334" s="173"/>
      <c r="E334" s="115"/>
      <c r="F334" s="115"/>
      <c r="G334" s="115"/>
      <c r="H334" s="92">
        <v>409</v>
      </c>
    </row>
    <row r="335" spans="1:8" x14ac:dyDescent="0.25">
      <c r="A335" s="282"/>
      <c r="B335" s="45" t="s">
        <v>245</v>
      </c>
      <c r="C335" s="176"/>
      <c r="D335" s="173"/>
      <c r="E335" s="115"/>
      <c r="F335" s="115"/>
      <c r="G335" s="115"/>
      <c r="H335" s="92">
        <v>24</v>
      </c>
    </row>
    <row r="336" spans="1:8" x14ac:dyDescent="0.25">
      <c r="A336" s="282"/>
      <c r="B336" s="45" t="s">
        <v>106</v>
      </c>
      <c r="C336" s="176"/>
      <c r="D336" s="173"/>
      <c r="E336" s="115"/>
      <c r="F336" s="115"/>
      <c r="G336" s="115"/>
      <c r="H336" s="92">
        <v>5</v>
      </c>
    </row>
    <row r="337" spans="1:8" x14ac:dyDescent="0.25">
      <c r="A337" s="282"/>
      <c r="B337" s="94" t="s">
        <v>28</v>
      </c>
      <c r="C337" s="176"/>
      <c r="D337" s="173"/>
      <c r="E337" s="115"/>
      <c r="F337" s="115"/>
      <c r="G337" s="115"/>
      <c r="H337" s="92" t="s">
        <v>79</v>
      </c>
    </row>
    <row r="338" spans="1:8" x14ac:dyDescent="0.25">
      <c r="A338" s="282"/>
      <c r="B338" s="45" t="s">
        <v>244</v>
      </c>
      <c r="C338" s="176"/>
      <c r="D338" s="173"/>
      <c r="E338" s="115"/>
      <c r="F338" s="115"/>
      <c r="G338" s="115"/>
      <c r="H338" s="92">
        <v>448</v>
      </c>
    </row>
    <row r="339" spans="1:8" x14ac:dyDescent="0.25">
      <c r="A339" s="282"/>
      <c r="B339" s="45" t="s">
        <v>245</v>
      </c>
      <c r="C339" s="176"/>
      <c r="D339" s="173"/>
      <c r="E339" s="115"/>
      <c r="F339" s="115"/>
      <c r="G339" s="115"/>
      <c r="H339" s="92">
        <v>26</v>
      </c>
    </row>
    <row r="340" spans="1:8" x14ac:dyDescent="0.25">
      <c r="A340" s="282"/>
      <c r="B340" s="45" t="s">
        <v>106</v>
      </c>
      <c r="C340" s="176"/>
      <c r="D340" s="173"/>
      <c r="E340" s="115"/>
      <c r="F340" s="115"/>
      <c r="G340" s="115"/>
      <c r="H340" s="92">
        <v>6</v>
      </c>
    </row>
    <row r="341" spans="1:8" ht="30" x14ac:dyDescent="0.25">
      <c r="A341" s="282"/>
      <c r="B341" s="94" t="s">
        <v>30</v>
      </c>
      <c r="C341" s="176"/>
      <c r="D341" s="173"/>
      <c r="E341" s="115"/>
      <c r="F341" s="115"/>
      <c r="G341" s="115"/>
      <c r="H341" s="92" t="s">
        <v>79</v>
      </c>
    </row>
    <row r="342" spans="1:8" x14ac:dyDescent="0.25">
      <c r="A342" s="282"/>
      <c r="B342" s="45" t="s">
        <v>244</v>
      </c>
      <c r="C342" s="176"/>
      <c r="D342" s="173"/>
      <c r="E342" s="115"/>
      <c r="F342" s="115"/>
      <c r="G342" s="115"/>
      <c r="H342" s="92">
        <v>198</v>
      </c>
    </row>
    <row r="343" spans="1:8" x14ac:dyDescent="0.25">
      <c r="A343" s="282"/>
      <c r="B343" s="45" t="s">
        <v>245</v>
      </c>
      <c r="C343" s="176"/>
      <c r="D343" s="173"/>
      <c r="E343" s="115"/>
      <c r="F343" s="115"/>
      <c r="G343" s="115"/>
      <c r="H343" s="92">
        <v>11</v>
      </c>
    </row>
    <row r="344" spans="1:8" x14ac:dyDescent="0.25">
      <c r="A344" s="282"/>
      <c r="B344" s="45" t="s">
        <v>106</v>
      </c>
      <c r="C344" s="176"/>
      <c r="D344" s="173"/>
      <c r="E344" s="115"/>
      <c r="F344" s="115"/>
      <c r="G344" s="115"/>
      <c r="H344" s="92">
        <v>2</v>
      </c>
    </row>
    <row r="345" spans="1:8" ht="45" x14ac:dyDescent="0.25">
      <c r="A345" s="282"/>
      <c r="B345" s="94" t="s">
        <v>108</v>
      </c>
      <c r="C345" s="176"/>
      <c r="D345" s="173" t="s">
        <v>48</v>
      </c>
      <c r="E345" s="200"/>
      <c r="F345" s="201"/>
      <c r="G345" s="202"/>
      <c r="H345" s="92" t="s">
        <v>79</v>
      </c>
    </row>
    <row r="346" spans="1:8" x14ac:dyDescent="0.25">
      <c r="A346" s="282"/>
      <c r="B346" s="16" t="s">
        <v>253</v>
      </c>
      <c r="C346" s="176"/>
      <c r="D346" s="173"/>
      <c r="E346" s="115"/>
      <c r="F346" s="115"/>
      <c r="G346" s="115"/>
      <c r="H346" s="92">
        <v>94338</v>
      </c>
    </row>
    <row r="347" spans="1:8" x14ac:dyDescent="0.25">
      <c r="A347" s="282"/>
      <c r="B347" s="16" t="s">
        <v>254</v>
      </c>
      <c r="C347" s="176"/>
      <c r="D347" s="173"/>
      <c r="E347" s="115"/>
      <c r="F347" s="115"/>
      <c r="G347" s="115"/>
      <c r="H347" s="92">
        <v>85762</v>
      </c>
    </row>
    <row r="348" spans="1:8" x14ac:dyDescent="0.25">
      <c r="A348" s="282"/>
      <c r="B348" s="16" t="s">
        <v>255</v>
      </c>
      <c r="C348" s="176"/>
      <c r="D348" s="173"/>
      <c r="E348" s="115"/>
      <c r="F348" s="115"/>
      <c r="G348" s="115"/>
      <c r="H348" s="92">
        <v>8576</v>
      </c>
    </row>
    <row r="349" spans="1:8" x14ac:dyDescent="0.25">
      <c r="A349" s="282"/>
      <c r="B349" s="16" t="s">
        <v>256</v>
      </c>
      <c r="C349" s="176"/>
      <c r="D349" s="173"/>
      <c r="E349" s="115"/>
      <c r="F349" s="115"/>
      <c r="G349" s="115"/>
      <c r="H349" s="92">
        <v>188678</v>
      </c>
    </row>
    <row r="350" spans="1:8" x14ac:dyDescent="0.25">
      <c r="A350" s="282"/>
      <c r="B350" s="16" t="s">
        <v>254</v>
      </c>
      <c r="C350" s="176"/>
      <c r="D350" s="173"/>
      <c r="E350" s="115"/>
      <c r="F350" s="115"/>
      <c r="G350" s="115"/>
      <c r="H350" s="92">
        <v>171525</v>
      </c>
    </row>
    <row r="351" spans="1:8" x14ac:dyDescent="0.25">
      <c r="A351" s="282"/>
      <c r="B351" s="16" t="s">
        <v>255</v>
      </c>
      <c r="C351" s="176"/>
      <c r="D351" s="173"/>
      <c r="E351" s="115"/>
      <c r="F351" s="115"/>
      <c r="G351" s="115"/>
      <c r="H351" s="92">
        <v>17153</v>
      </c>
    </row>
    <row r="352" spans="1:8" ht="45" x14ac:dyDescent="0.25">
      <c r="A352" s="282"/>
      <c r="B352" s="94" t="s">
        <v>109</v>
      </c>
      <c r="C352" s="176"/>
      <c r="D352" s="173"/>
      <c r="E352" s="173"/>
      <c r="F352" s="173"/>
      <c r="G352" s="173"/>
      <c r="H352" s="92" t="s">
        <v>79</v>
      </c>
    </row>
    <row r="353" spans="1:8" x14ac:dyDescent="0.25">
      <c r="A353" s="282"/>
      <c r="B353" s="16" t="s">
        <v>257</v>
      </c>
      <c r="C353" s="176"/>
      <c r="D353" s="173"/>
      <c r="E353" s="115"/>
      <c r="F353" s="115"/>
      <c r="G353" s="115"/>
      <c r="H353" s="92">
        <v>131125</v>
      </c>
    </row>
    <row r="354" spans="1:8" x14ac:dyDescent="0.25">
      <c r="A354" s="282"/>
      <c r="B354" s="16" t="s">
        <v>254</v>
      </c>
      <c r="C354" s="176"/>
      <c r="D354" s="173"/>
      <c r="E354" s="115"/>
      <c r="F354" s="115"/>
      <c r="G354" s="115"/>
      <c r="H354" s="92">
        <v>119205</v>
      </c>
    </row>
    <row r="355" spans="1:8" x14ac:dyDescent="0.25">
      <c r="A355" s="282"/>
      <c r="B355" s="16" t="s">
        <v>255</v>
      </c>
      <c r="C355" s="176"/>
      <c r="D355" s="173"/>
      <c r="E355" s="115"/>
      <c r="F355" s="115"/>
      <c r="G355" s="115"/>
      <c r="H355" s="92">
        <v>11920</v>
      </c>
    </row>
    <row r="356" spans="1:8" x14ac:dyDescent="0.25">
      <c r="A356" s="282"/>
      <c r="B356" s="16" t="s">
        <v>258</v>
      </c>
      <c r="C356" s="176"/>
      <c r="D356" s="173"/>
      <c r="E356" s="115"/>
      <c r="F356" s="115"/>
      <c r="G356" s="115"/>
      <c r="H356" s="92">
        <v>141686</v>
      </c>
    </row>
    <row r="357" spans="1:8" x14ac:dyDescent="0.25">
      <c r="A357" s="282"/>
      <c r="B357" s="16" t="s">
        <v>254</v>
      </c>
      <c r="C357" s="176"/>
      <c r="D357" s="173"/>
      <c r="E357" s="115"/>
      <c r="F357" s="115"/>
      <c r="G357" s="115"/>
      <c r="H357" s="92">
        <v>128806</v>
      </c>
    </row>
    <row r="358" spans="1:8" x14ac:dyDescent="0.25">
      <c r="A358" s="282"/>
      <c r="B358" s="16" t="s">
        <v>255</v>
      </c>
      <c r="C358" s="176"/>
      <c r="D358" s="173"/>
      <c r="E358" s="115"/>
      <c r="F358" s="115"/>
      <c r="G358" s="115"/>
      <c r="H358" s="92">
        <v>12880</v>
      </c>
    </row>
    <row r="359" spans="1:8" x14ac:dyDescent="0.25">
      <c r="A359" s="282"/>
      <c r="B359" s="16" t="s">
        <v>256</v>
      </c>
      <c r="C359" s="176"/>
      <c r="D359" s="173"/>
      <c r="E359" s="115"/>
      <c r="F359" s="115"/>
      <c r="G359" s="115"/>
      <c r="H359" s="92">
        <v>307759</v>
      </c>
    </row>
    <row r="360" spans="1:8" x14ac:dyDescent="0.25">
      <c r="A360" s="282"/>
      <c r="B360" s="16" t="s">
        <v>254</v>
      </c>
      <c r="C360" s="176"/>
      <c r="D360" s="173"/>
      <c r="E360" s="115"/>
      <c r="F360" s="115"/>
      <c r="G360" s="115"/>
      <c r="H360" s="92">
        <v>279781</v>
      </c>
    </row>
    <row r="361" spans="1:8" x14ac:dyDescent="0.25">
      <c r="A361" s="282"/>
      <c r="B361" s="16" t="s">
        <v>255</v>
      </c>
      <c r="C361" s="176"/>
      <c r="D361" s="173"/>
      <c r="E361" s="115"/>
      <c r="F361" s="115"/>
      <c r="G361" s="115"/>
      <c r="H361" s="92">
        <v>27978</v>
      </c>
    </row>
    <row r="362" spans="1:8" ht="45" x14ac:dyDescent="0.25">
      <c r="A362" s="282"/>
      <c r="B362" s="14" t="s">
        <v>259</v>
      </c>
      <c r="C362" s="176"/>
      <c r="D362" s="173"/>
      <c r="E362" s="173"/>
      <c r="F362" s="173"/>
      <c r="G362" s="173"/>
      <c r="H362" s="92" t="s">
        <v>79</v>
      </c>
    </row>
    <row r="363" spans="1:8" x14ac:dyDescent="0.25">
      <c r="A363" s="282"/>
      <c r="B363" s="16" t="s">
        <v>253</v>
      </c>
      <c r="C363" s="176"/>
      <c r="D363" s="173"/>
      <c r="E363" s="115"/>
      <c r="F363" s="115"/>
      <c r="G363" s="115"/>
      <c r="H363" s="92">
        <v>688444</v>
      </c>
    </row>
    <row r="364" spans="1:8" x14ac:dyDescent="0.25">
      <c r="A364" s="282"/>
      <c r="B364" s="16" t="s">
        <v>254</v>
      </c>
      <c r="C364" s="176"/>
      <c r="D364" s="173"/>
      <c r="E364" s="115"/>
      <c r="F364" s="115"/>
      <c r="G364" s="115"/>
      <c r="H364" s="92">
        <v>625858</v>
      </c>
    </row>
    <row r="365" spans="1:8" x14ac:dyDescent="0.25">
      <c r="A365" s="282"/>
      <c r="B365" s="16" t="s">
        <v>255</v>
      </c>
      <c r="C365" s="176"/>
      <c r="D365" s="173"/>
      <c r="E365" s="115"/>
      <c r="F365" s="115"/>
      <c r="G365" s="115"/>
      <c r="H365" s="92">
        <v>62586</v>
      </c>
    </row>
    <row r="366" spans="1:8" x14ac:dyDescent="0.25">
      <c r="A366" s="282"/>
      <c r="B366" s="16" t="s">
        <v>256</v>
      </c>
      <c r="C366" s="176"/>
      <c r="D366" s="173"/>
      <c r="E366" s="115"/>
      <c r="F366" s="115"/>
      <c r="G366" s="115"/>
      <c r="H366" s="92">
        <v>1430657</v>
      </c>
    </row>
    <row r="367" spans="1:8" x14ac:dyDescent="0.25">
      <c r="A367" s="282"/>
      <c r="B367" s="16" t="s">
        <v>254</v>
      </c>
      <c r="C367" s="176"/>
      <c r="D367" s="173"/>
      <c r="E367" s="115"/>
      <c r="F367" s="115"/>
      <c r="G367" s="115"/>
      <c r="H367" s="92">
        <v>1300597</v>
      </c>
    </row>
    <row r="368" spans="1:8" x14ac:dyDescent="0.25">
      <c r="A368" s="282"/>
      <c r="B368" s="16" t="s">
        <v>255</v>
      </c>
      <c r="C368" s="176"/>
      <c r="D368" s="173"/>
      <c r="E368" s="115"/>
      <c r="F368" s="115"/>
      <c r="G368" s="115"/>
      <c r="H368" s="92">
        <v>130060</v>
      </c>
    </row>
    <row r="369" spans="1:8" ht="30" x14ac:dyDescent="0.25">
      <c r="A369" s="282"/>
      <c r="B369" s="93" t="s">
        <v>260</v>
      </c>
      <c r="C369" s="176"/>
      <c r="D369" s="173" t="s">
        <v>21</v>
      </c>
      <c r="E369" s="11"/>
      <c r="F369" s="11"/>
      <c r="G369" s="11"/>
      <c r="H369" s="92" t="s">
        <v>79</v>
      </c>
    </row>
    <row r="370" spans="1:8" x14ac:dyDescent="0.25">
      <c r="A370" s="282"/>
      <c r="B370" s="16" t="s">
        <v>257</v>
      </c>
      <c r="C370" s="176"/>
      <c r="D370" s="173"/>
      <c r="E370" s="11"/>
      <c r="F370" s="11"/>
      <c r="G370" s="11"/>
      <c r="H370" s="92">
        <v>1460</v>
      </c>
    </row>
    <row r="371" spans="1:8" x14ac:dyDescent="0.25">
      <c r="A371" s="282"/>
      <c r="B371" s="16" t="s">
        <v>254</v>
      </c>
      <c r="C371" s="176"/>
      <c r="D371" s="173"/>
      <c r="E371" s="11"/>
      <c r="F371" s="11"/>
      <c r="G371" s="11"/>
      <c r="H371" s="92">
        <v>1327</v>
      </c>
    </row>
    <row r="372" spans="1:8" x14ac:dyDescent="0.25">
      <c r="A372" s="282"/>
      <c r="B372" s="16" t="s">
        <v>255</v>
      </c>
      <c r="C372" s="176"/>
      <c r="D372" s="173"/>
      <c r="E372" s="11"/>
      <c r="F372" s="11"/>
      <c r="G372" s="11"/>
      <c r="H372" s="92">
        <v>133</v>
      </c>
    </row>
    <row r="373" spans="1:8" x14ac:dyDescent="0.25">
      <c r="A373" s="282"/>
      <c r="B373" s="16" t="s">
        <v>253</v>
      </c>
      <c r="C373" s="176"/>
      <c r="D373" s="173"/>
      <c r="E373" s="11"/>
      <c r="F373" s="11"/>
      <c r="G373" s="11"/>
      <c r="H373" s="92">
        <v>460</v>
      </c>
    </row>
    <row r="374" spans="1:8" x14ac:dyDescent="0.25">
      <c r="A374" s="282"/>
      <c r="B374" s="16" t="s">
        <v>254</v>
      </c>
      <c r="C374" s="176"/>
      <c r="D374" s="173"/>
      <c r="E374" s="11"/>
      <c r="F374" s="11"/>
      <c r="G374" s="11"/>
      <c r="H374" s="92">
        <v>418</v>
      </c>
    </row>
    <row r="375" spans="1:8" x14ac:dyDescent="0.25">
      <c r="A375" s="282"/>
      <c r="B375" s="16" t="s">
        <v>255</v>
      </c>
      <c r="C375" s="176"/>
      <c r="D375" s="173"/>
      <c r="E375" s="11"/>
      <c r="F375" s="11"/>
      <c r="G375" s="11"/>
      <c r="H375" s="92">
        <v>42</v>
      </c>
    </row>
    <row r="376" spans="1:8" x14ac:dyDescent="0.25">
      <c r="A376" s="282"/>
      <c r="B376" s="16" t="s">
        <v>256</v>
      </c>
      <c r="C376" s="176"/>
      <c r="D376" s="173"/>
      <c r="E376" s="11"/>
      <c r="F376" s="11"/>
      <c r="G376" s="11"/>
      <c r="H376" s="92">
        <v>611</v>
      </c>
    </row>
    <row r="377" spans="1:8" x14ac:dyDescent="0.25">
      <c r="A377" s="282"/>
      <c r="B377" s="16" t="s">
        <v>254</v>
      </c>
      <c r="C377" s="176"/>
      <c r="D377" s="173"/>
      <c r="E377" s="11"/>
      <c r="F377" s="11"/>
      <c r="G377" s="11"/>
      <c r="H377" s="92">
        <v>555</v>
      </c>
    </row>
    <row r="378" spans="1:8" x14ac:dyDescent="0.25">
      <c r="A378" s="282"/>
      <c r="B378" s="16" t="s">
        <v>255</v>
      </c>
      <c r="C378" s="176"/>
      <c r="D378" s="173"/>
      <c r="E378" s="11"/>
      <c r="F378" s="11"/>
      <c r="G378" s="11"/>
      <c r="H378" s="92">
        <v>56</v>
      </c>
    </row>
    <row r="379" spans="1:8" ht="30" x14ac:dyDescent="0.25">
      <c r="A379" s="282"/>
      <c r="B379" s="93" t="s">
        <v>261</v>
      </c>
      <c r="C379" s="176"/>
      <c r="D379" s="173"/>
      <c r="E379" s="11"/>
      <c r="F379" s="11"/>
      <c r="G379" s="11"/>
      <c r="H379" s="92" t="s">
        <v>79</v>
      </c>
    </row>
    <row r="380" spans="1:8" x14ac:dyDescent="0.25">
      <c r="A380" s="282"/>
      <c r="B380" s="90" t="s">
        <v>351</v>
      </c>
      <c r="C380" s="176"/>
      <c r="D380" s="173"/>
      <c r="E380" s="11"/>
      <c r="F380" s="11"/>
      <c r="G380" s="11"/>
      <c r="H380" s="92">
        <v>5148</v>
      </c>
    </row>
    <row r="381" spans="1:8" x14ac:dyDescent="0.25">
      <c r="A381" s="282"/>
      <c r="B381" s="90" t="s">
        <v>254</v>
      </c>
      <c r="C381" s="176"/>
      <c r="D381" s="173"/>
      <c r="E381" s="11"/>
      <c r="F381" s="11"/>
      <c r="G381" s="11"/>
      <c r="H381" s="92">
        <v>4680</v>
      </c>
    </row>
    <row r="382" spans="1:8" x14ac:dyDescent="0.25">
      <c r="A382" s="282"/>
      <c r="B382" s="90" t="s">
        <v>255</v>
      </c>
      <c r="C382" s="176"/>
      <c r="D382" s="173"/>
      <c r="E382" s="11"/>
      <c r="F382" s="11"/>
      <c r="G382" s="11"/>
      <c r="H382" s="92">
        <v>468</v>
      </c>
    </row>
    <row r="383" spans="1:8" x14ac:dyDescent="0.25">
      <c r="A383" s="282"/>
      <c r="B383" s="16" t="s">
        <v>256</v>
      </c>
      <c r="C383" s="176"/>
      <c r="D383" s="173"/>
      <c r="E383" s="11"/>
      <c r="F383" s="11"/>
      <c r="G383" s="11"/>
      <c r="H383" s="92">
        <v>1910</v>
      </c>
    </row>
    <row r="384" spans="1:8" x14ac:dyDescent="0.25">
      <c r="A384" s="282"/>
      <c r="B384" s="16" t="s">
        <v>254</v>
      </c>
      <c r="C384" s="176"/>
      <c r="D384" s="173"/>
      <c r="E384" s="11"/>
      <c r="F384" s="11"/>
      <c r="G384" s="11"/>
      <c r="H384" s="92">
        <v>1736</v>
      </c>
    </row>
    <row r="385" spans="1:8" x14ac:dyDescent="0.25">
      <c r="A385" s="282"/>
      <c r="B385" s="16" t="s">
        <v>255</v>
      </c>
      <c r="C385" s="176"/>
      <c r="D385" s="173"/>
      <c r="E385" s="11"/>
      <c r="F385" s="11"/>
      <c r="G385" s="11"/>
      <c r="H385" s="92">
        <v>174</v>
      </c>
    </row>
    <row r="386" spans="1:8" ht="75" x14ac:dyDescent="0.25">
      <c r="A386" s="282"/>
      <c r="B386" s="42" t="s">
        <v>41</v>
      </c>
      <c r="C386" s="176" t="s">
        <v>251</v>
      </c>
      <c r="D386" s="173" t="s">
        <v>43</v>
      </c>
      <c r="E386" s="173"/>
      <c r="F386" s="173"/>
      <c r="G386" s="173"/>
      <c r="H386" s="92" t="s">
        <v>79</v>
      </c>
    </row>
    <row r="387" spans="1:8" x14ac:dyDescent="0.25">
      <c r="A387" s="282"/>
      <c r="B387" s="45" t="s">
        <v>244</v>
      </c>
      <c r="C387" s="176"/>
      <c r="D387" s="173"/>
      <c r="E387" s="115"/>
      <c r="F387" s="115"/>
      <c r="G387" s="115"/>
      <c r="H387" s="92">
        <v>1055</v>
      </c>
    </row>
    <row r="388" spans="1:8" x14ac:dyDescent="0.25">
      <c r="A388" s="282"/>
      <c r="B388" s="45" t="s">
        <v>245</v>
      </c>
      <c r="C388" s="176"/>
      <c r="D388" s="173"/>
      <c r="E388" s="115"/>
      <c r="F388" s="115"/>
      <c r="G388" s="115"/>
      <c r="H388" s="92">
        <v>61</v>
      </c>
    </row>
    <row r="389" spans="1:8" x14ac:dyDescent="0.25">
      <c r="A389" s="282"/>
      <c r="B389" s="45" t="s">
        <v>106</v>
      </c>
      <c r="C389" s="176"/>
      <c r="D389" s="173"/>
      <c r="E389" s="115"/>
      <c r="F389" s="115"/>
      <c r="G389" s="115"/>
      <c r="H389" s="92">
        <v>13</v>
      </c>
    </row>
    <row r="390" spans="1:8" x14ac:dyDescent="0.25">
      <c r="A390" s="282"/>
      <c r="B390" s="94" t="s">
        <v>44</v>
      </c>
      <c r="C390" s="176"/>
      <c r="D390" s="173"/>
      <c r="E390" s="115"/>
      <c r="F390" s="115"/>
      <c r="G390" s="115"/>
      <c r="H390" s="92"/>
    </row>
    <row r="391" spans="1:8" ht="30" x14ac:dyDescent="0.25">
      <c r="A391" s="282"/>
      <c r="B391" s="94" t="s">
        <v>17</v>
      </c>
      <c r="C391" s="176"/>
      <c r="D391" s="173"/>
      <c r="E391" s="115"/>
      <c r="F391" s="115"/>
      <c r="G391" s="115"/>
      <c r="H391" s="92" t="s">
        <v>79</v>
      </c>
    </row>
    <row r="392" spans="1:8" x14ac:dyDescent="0.25">
      <c r="A392" s="282"/>
      <c r="B392" s="45" t="s">
        <v>244</v>
      </c>
      <c r="C392" s="176"/>
      <c r="D392" s="173"/>
      <c r="E392" s="115"/>
      <c r="F392" s="115"/>
      <c r="G392" s="115"/>
      <c r="H392" s="92">
        <v>409</v>
      </c>
    </row>
    <row r="393" spans="1:8" x14ac:dyDescent="0.25">
      <c r="A393" s="282"/>
      <c r="B393" s="45" t="s">
        <v>245</v>
      </c>
      <c r="C393" s="176"/>
      <c r="D393" s="173"/>
      <c r="E393" s="115"/>
      <c r="F393" s="115"/>
      <c r="G393" s="115"/>
      <c r="H393" s="92">
        <v>24</v>
      </c>
    </row>
    <row r="394" spans="1:8" x14ac:dyDescent="0.25">
      <c r="A394" s="282"/>
      <c r="B394" s="45" t="s">
        <v>106</v>
      </c>
      <c r="C394" s="176"/>
      <c r="D394" s="173"/>
      <c r="E394" s="115"/>
      <c r="F394" s="115"/>
      <c r="G394" s="115"/>
      <c r="H394" s="92">
        <v>5</v>
      </c>
    </row>
    <row r="395" spans="1:8" x14ac:dyDescent="0.25">
      <c r="A395" s="282"/>
      <c r="B395" s="94" t="s">
        <v>28</v>
      </c>
      <c r="C395" s="176"/>
      <c r="D395" s="173"/>
      <c r="E395" s="115"/>
      <c r="F395" s="115"/>
      <c r="G395" s="115"/>
      <c r="H395" s="92" t="s">
        <v>79</v>
      </c>
    </row>
    <row r="396" spans="1:8" x14ac:dyDescent="0.25">
      <c r="A396" s="282"/>
      <c r="B396" s="45" t="s">
        <v>244</v>
      </c>
      <c r="C396" s="176"/>
      <c r="D396" s="173"/>
      <c r="E396" s="115"/>
      <c r="F396" s="115"/>
      <c r="G396" s="115"/>
      <c r="H396" s="92">
        <v>448</v>
      </c>
    </row>
    <row r="397" spans="1:8" x14ac:dyDescent="0.25">
      <c r="A397" s="282"/>
      <c r="B397" s="45" t="s">
        <v>245</v>
      </c>
      <c r="C397" s="176"/>
      <c r="D397" s="173"/>
      <c r="E397" s="115"/>
      <c r="F397" s="115"/>
      <c r="G397" s="115"/>
      <c r="H397" s="92">
        <v>26</v>
      </c>
    </row>
    <row r="398" spans="1:8" x14ac:dyDescent="0.25">
      <c r="A398" s="282"/>
      <c r="B398" s="45" t="s">
        <v>106</v>
      </c>
      <c r="C398" s="176"/>
      <c r="D398" s="173"/>
      <c r="E398" s="115"/>
      <c r="F398" s="115"/>
      <c r="G398" s="115"/>
      <c r="H398" s="92">
        <v>6</v>
      </c>
    </row>
    <row r="399" spans="1:8" ht="30" x14ac:dyDescent="0.25">
      <c r="A399" s="282"/>
      <c r="B399" s="94" t="s">
        <v>30</v>
      </c>
      <c r="C399" s="176"/>
      <c r="D399" s="173"/>
      <c r="E399" s="115"/>
      <c r="F399" s="115"/>
      <c r="G399" s="115"/>
      <c r="H399" s="92" t="s">
        <v>79</v>
      </c>
    </row>
    <row r="400" spans="1:8" x14ac:dyDescent="0.25">
      <c r="A400" s="282"/>
      <c r="B400" s="45" t="s">
        <v>244</v>
      </c>
      <c r="C400" s="176"/>
      <c r="D400" s="173"/>
      <c r="E400" s="115"/>
      <c r="F400" s="115"/>
      <c r="G400" s="115"/>
      <c r="H400" s="92">
        <v>198</v>
      </c>
    </row>
    <row r="401" spans="1:8" x14ac:dyDescent="0.25">
      <c r="A401" s="282"/>
      <c r="B401" s="45" t="s">
        <v>245</v>
      </c>
      <c r="C401" s="176"/>
      <c r="D401" s="173"/>
      <c r="E401" s="173"/>
      <c r="F401" s="173"/>
      <c r="G401" s="173"/>
      <c r="H401" s="92">
        <v>11</v>
      </c>
    </row>
    <row r="402" spans="1:8" x14ac:dyDescent="0.25">
      <c r="A402" s="282"/>
      <c r="B402" s="45" t="s">
        <v>106</v>
      </c>
      <c r="C402" s="176"/>
      <c r="D402" s="173"/>
      <c r="E402" s="115"/>
      <c r="F402" s="115"/>
      <c r="G402" s="115"/>
      <c r="H402" s="92">
        <v>2</v>
      </c>
    </row>
    <row r="403" spans="1:8" ht="45" x14ac:dyDescent="0.25">
      <c r="A403" s="282"/>
      <c r="B403" s="94" t="s">
        <v>108</v>
      </c>
      <c r="C403" s="176"/>
      <c r="D403" s="173" t="s">
        <v>48</v>
      </c>
      <c r="E403" s="200"/>
      <c r="F403" s="201"/>
      <c r="G403" s="202"/>
      <c r="H403" s="92" t="s">
        <v>79</v>
      </c>
    </row>
    <row r="404" spans="1:8" x14ac:dyDescent="0.25">
      <c r="A404" s="282"/>
      <c r="B404" s="16" t="s">
        <v>253</v>
      </c>
      <c r="C404" s="176"/>
      <c r="D404" s="173"/>
      <c r="E404" s="115"/>
      <c r="F404" s="115"/>
      <c r="G404" s="115"/>
      <c r="H404" s="92">
        <v>121615</v>
      </c>
    </row>
    <row r="405" spans="1:8" x14ac:dyDescent="0.25">
      <c r="A405" s="282"/>
      <c r="B405" s="16" t="s">
        <v>254</v>
      </c>
      <c r="C405" s="176"/>
      <c r="D405" s="173"/>
      <c r="E405" s="115"/>
      <c r="F405" s="115"/>
      <c r="G405" s="115"/>
      <c r="H405" s="92">
        <v>110559</v>
      </c>
    </row>
    <row r="406" spans="1:8" x14ac:dyDescent="0.25">
      <c r="A406" s="282"/>
      <c r="B406" s="16" t="s">
        <v>255</v>
      </c>
      <c r="C406" s="176"/>
      <c r="D406" s="173"/>
      <c r="E406" s="115"/>
      <c r="F406" s="115"/>
      <c r="G406" s="115"/>
      <c r="H406" s="92">
        <v>11056</v>
      </c>
    </row>
    <row r="407" spans="1:8" x14ac:dyDescent="0.25">
      <c r="A407" s="282"/>
      <c r="B407" s="16" t="s">
        <v>256</v>
      </c>
      <c r="C407" s="176"/>
      <c r="D407" s="173"/>
      <c r="E407" s="115"/>
      <c r="F407" s="115"/>
      <c r="G407" s="115"/>
      <c r="H407" s="92">
        <f>121615*2</f>
        <v>243230</v>
      </c>
    </row>
    <row r="408" spans="1:8" x14ac:dyDescent="0.25">
      <c r="A408" s="282"/>
      <c r="B408" s="16" t="s">
        <v>254</v>
      </c>
      <c r="C408" s="176"/>
      <c r="D408" s="173"/>
      <c r="E408" s="115"/>
      <c r="F408" s="115"/>
      <c r="G408" s="115"/>
      <c r="H408" s="92">
        <f>110559*2</f>
        <v>221118</v>
      </c>
    </row>
    <row r="409" spans="1:8" x14ac:dyDescent="0.25">
      <c r="A409" s="282"/>
      <c r="B409" s="16" t="s">
        <v>255</v>
      </c>
      <c r="C409" s="176"/>
      <c r="D409" s="173"/>
      <c r="E409" s="115"/>
      <c r="F409" s="115"/>
      <c r="G409" s="115"/>
      <c r="H409" s="92">
        <f>11056*2</f>
        <v>22112</v>
      </c>
    </row>
    <row r="410" spans="1:8" ht="45" x14ac:dyDescent="0.25">
      <c r="A410" s="282"/>
      <c r="B410" s="94" t="s">
        <v>109</v>
      </c>
      <c r="C410" s="176"/>
      <c r="D410" s="173"/>
      <c r="E410" s="173"/>
      <c r="F410" s="173"/>
      <c r="G410" s="173"/>
      <c r="H410" s="92" t="s">
        <v>79</v>
      </c>
    </row>
    <row r="411" spans="1:8" x14ac:dyDescent="0.25">
      <c r="A411" s="282"/>
      <c r="B411" s="16" t="s">
        <v>257</v>
      </c>
      <c r="C411" s="176"/>
      <c r="D411" s="173"/>
      <c r="E411" s="115"/>
      <c r="F411" s="115"/>
      <c r="G411" s="115"/>
      <c r="H411" s="92">
        <v>182235</v>
      </c>
    </row>
    <row r="412" spans="1:8" x14ac:dyDescent="0.25">
      <c r="A412" s="282"/>
      <c r="B412" s="16" t="s">
        <v>254</v>
      </c>
      <c r="C412" s="176"/>
      <c r="D412" s="173"/>
      <c r="E412" s="115"/>
      <c r="F412" s="115"/>
      <c r="G412" s="115"/>
      <c r="H412" s="92">
        <v>165668</v>
      </c>
    </row>
    <row r="413" spans="1:8" x14ac:dyDescent="0.25">
      <c r="A413" s="282"/>
      <c r="B413" s="16" t="s">
        <v>255</v>
      </c>
      <c r="C413" s="176"/>
      <c r="D413" s="173"/>
      <c r="E413" s="115"/>
      <c r="F413" s="115"/>
      <c r="G413" s="115"/>
      <c r="H413" s="92">
        <v>16567</v>
      </c>
    </row>
    <row r="414" spans="1:8" x14ac:dyDescent="0.25">
      <c r="A414" s="282"/>
      <c r="B414" s="16" t="s">
        <v>258</v>
      </c>
      <c r="C414" s="176"/>
      <c r="D414" s="173"/>
      <c r="E414" s="115"/>
      <c r="F414" s="115"/>
      <c r="G414" s="115"/>
      <c r="H414" s="92">
        <v>246656</v>
      </c>
    </row>
    <row r="415" spans="1:8" x14ac:dyDescent="0.25">
      <c r="A415" s="282"/>
      <c r="B415" s="16" t="s">
        <v>254</v>
      </c>
      <c r="C415" s="176"/>
      <c r="D415" s="173"/>
      <c r="E415" s="115"/>
      <c r="F415" s="115"/>
      <c r="G415" s="115"/>
      <c r="H415" s="92">
        <v>224233</v>
      </c>
    </row>
    <row r="416" spans="1:8" x14ac:dyDescent="0.25">
      <c r="A416" s="282"/>
      <c r="B416" s="16" t="s">
        <v>255</v>
      </c>
      <c r="C416" s="176"/>
      <c r="D416" s="173"/>
      <c r="E416" s="115"/>
      <c r="F416" s="115"/>
      <c r="G416" s="115"/>
      <c r="H416" s="92">
        <v>22423</v>
      </c>
    </row>
    <row r="417" spans="1:8" x14ac:dyDescent="0.25">
      <c r="A417" s="282"/>
      <c r="B417" s="16" t="s">
        <v>256</v>
      </c>
      <c r="C417" s="176"/>
      <c r="D417" s="173"/>
      <c r="E417" s="115"/>
      <c r="F417" s="115"/>
      <c r="G417" s="115"/>
      <c r="H417" s="92">
        <v>340925</v>
      </c>
    </row>
    <row r="418" spans="1:8" x14ac:dyDescent="0.25">
      <c r="A418" s="282"/>
      <c r="B418" s="16" t="s">
        <v>254</v>
      </c>
      <c r="C418" s="176"/>
      <c r="D418" s="173"/>
      <c r="E418" s="115"/>
      <c r="F418" s="115"/>
      <c r="G418" s="115"/>
      <c r="H418" s="92">
        <v>309932</v>
      </c>
    </row>
    <row r="419" spans="1:8" x14ac:dyDescent="0.25">
      <c r="A419" s="282"/>
      <c r="B419" s="16" t="s">
        <v>255</v>
      </c>
      <c r="C419" s="176"/>
      <c r="D419" s="173"/>
      <c r="E419" s="115"/>
      <c r="F419" s="115"/>
      <c r="G419" s="115"/>
      <c r="H419" s="92">
        <v>30993</v>
      </c>
    </row>
    <row r="420" spans="1:8" ht="45" x14ac:dyDescent="0.25">
      <c r="A420" s="282"/>
      <c r="B420" s="14" t="s">
        <v>259</v>
      </c>
      <c r="C420" s="176"/>
      <c r="D420" s="173"/>
      <c r="E420" s="173"/>
      <c r="F420" s="173"/>
      <c r="G420" s="173"/>
      <c r="H420" s="92" t="s">
        <v>79</v>
      </c>
    </row>
    <row r="421" spans="1:8" x14ac:dyDescent="0.25">
      <c r="A421" s="282"/>
      <c r="B421" s="16" t="s">
        <v>253</v>
      </c>
      <c r="C421" s="176"/>
      <c r="D421" s="173"/>
      <c r="E421" s="115"/>
      <c r="F421" s="115"/>
      <c r="G421" s="115"/>
      <c r="H421" s="92">
        <v>688444</v>
      </c>
    </row>
    <row r="422" spans="1:8" x14ac:dyDescent="0.25">
      <c r="A422" s="282"/>
      <c r="B422" s="16" t="s">
        <v>254</v>
      </c>
      <c r="C422" s="176"/>
      <c r="D422" s="173"/>
      <c r="E422" s="115"/>
      <c r="F422" s="115"/>
      <c r="G422" s="115"/>
      <c r="H422" s="92">
        <v>625858</v>
      </c>
    </row>
    <row r="423" spans="1:8" x14ac:dyDescent="0.25">
      <c r="A423" s="282"/>
      <c r="B423" s="16" t="s">
        <v>255</v>
      </c>
      <c r="C423" s="176"/>
      <c r="D423" s="173"/>
      <c r="E423" s="115"/>
      <c r="F423" s="115"/>
      <c r="G423" s="115"/>
      <c r="H423" s="92">
        <v>62586</v>
      </c>
    </row>
    <row r="424" spans="1:8" x14ac:dyDescent="0.25">
      <c r="A424" s="282"/>
      <c r="B424" s="16" t="s">
        <v>256</v>
      </c>
      <c r="C424" s="176"/>
      <c r="D424" s="173"/>
      <c r="E424" s="115"/>
      <c r="F424" s="115"/>
      <c r="G424" s="115"/>
      <c r="H424" s="92">
        <v>1430657</v>
      </c>
    </row>
    <row r="425" spans="1:8" x14ac:dyDescent="0.25">
      <c r="A425" s="282"/>
      <c r="B425" s="16" t="s">
        <v>254</v>
      </c>
      <c r="C425" s="176"/>
      <c r="D425" s="173"/>
      <c r="E425" s="115"/>
      <c r="F425" s="115"/>
      <c r="G425" s="115"/>
      <c r="H425" s="92">
        <v>1300597</v>
      </c>
    </row>
    <row r="426" spans="1:8" x14ac:dyDescent="0.25">
      <c r="A426" s="282"/>
      <c r="B426" s="16" t="s">
        <v>255</v>
      </c>
      <c r="C426" s="176"/>
      <c r="D426" s="173"/>
      <c r="E426" s="115"/>
      <c r="F426" s="115"/>
      <c r="G426" s="115"/>
      <c r="H426" s="92">
        <v>130060</v>
      </c>
    </row>
    <row r="427" spans="1:8" ht="45" customHeight="1" x14ac:dyDescent="0.25">
      <c r="A427" s="282"/>
      <c r="B427" s="93" t="s">
        <v>260</v>
      </c>
      <c r="C427" s="176"/>
      <c r="D427" s="173" t="s">
        <v>21</v>
      </c>
      <c r="E427" s="11"/>
      <c r="F427" s="11"/>
      <c r="G427" s="11"/>
      <c r="H427" s="92" t="s">
        <v>79</v>
      </c>
    </row>
    <row r="428" spans="1:8" x14ac:dyDescent="0.25">
      <c r="A428" s="282"/>
      <c r="B428" s="16" t="s">
        <v>257</v>
      </c>
      <c r="C428" s="176"/>
      <c r="D428" s="173"/>
      <c r="E428" s="11"/>
      <c r="F428" s="11"/>
      <c r="G428" s="11"/>
      <c r="H428" s="92">
        <v>1460</v>
      </c>
    </row>
    <row r="429" spans="1:8" x14ac:dyDescent="0.25">
      <c r="A429" s="282"/>
      <c r="B429" s="16" t="s">
        <v>254</v>
      </c>
      <c r="C429" s="176"/>
      <c r="D429" s="173"/>
      <c r="E429" s="11"/>
      <c r="F429" s="11"/>
      <c r="G429" s="11"/>
      <c r="H429" s="92">
        <v>1327</v>
      </c>
    </row>
    <row r="430" spans="1:8" x14ac:dyDescent="0.25">
      <c r="A430" s="282"/>
      <c r="B430" s="16" t="s">
        <v>255</v>
      </c>
      <c r="C430" s="176"/>
      <c r="D430" s="173"/>
      <c r="E430" s="11"/>
      <c r="F430" s="11"/>
      <c r="G430" s="11"/>
      <c r="H430" s="92">
        <v>133</v>
      </c>
    </row>
    <row r="431" spans="1:8" x14ac:dyDescent="0.25">
      <c r="A431" s="282"/>
      <c r="B431" s="16" t="s">
        <v>253</v>
      </c>
      <c r="C431" s="176"/>
      <c r="D431" s="173"/>
      <c r="E431" s="11"/>
      <c r="F431" s="11"/>
      <c r="G431" s="11"/>
      <c r="H431" s="92">
        <v>460</v>
      </c>
    </row>
    <row r="432" spans="1:8" x14ac:dyDescent="0.25">
      <c r="A432" s="282"/>
      <c r="B432" s="16" t="s">
        <v>254</v>
      </c>
      <c r="C432" s="176"/>
      <c r="D432" s="173"/>
      <c r="E432" s="11"/>
      <c r="F432" s="11"/>
      <c r="G432" s="11"/>
      <c r="H432" s="92">
        <v>418</v>
      </c>
    </row>
    <row r="433" spans="1:8" x14ac:dyDescent="0.25">
      <c r="A433" s="282"/>
      <c r="B433" s="16" t="s">
        <v>255</v>
      </c>
      <c r="C433" s="176"/>
      <c r="D433" s="173"/>
      <c r="E433" s="11"/>
      <c r="F433" s="11"/>
      <c r="G433" s="11"/>
      <c r="H433" s="92">
        <v>42</v>
      </c>
    </row>
    <row r="434" spans="1:8" x14ac:dyDescent="0.25">
      <c r="A434" s="282"/>
      <c r="B434" s="16" t="s">
        <v>256</v>
      </c>
      <c r="C434" s="176"/>
      <c r="D434" s="173"/>
      <c r="E434" s="11"/>
      <c r="F434" s="11"/>
      <c r="G434" s="11"/>
      <c r="H434" s="92">
        <v>611</v>
      </c>
    </row>
    <row r="435" spans="1:8" x14ac:dyDescent="0.25">
      <c r="A435" s="282"/>
      <c r="B435" s="16" t="s">
        <v>254</v>
      </c>
      <c r="C435" s="176"/>
      <c r="D435" s="173"/>
      <c r="E435" s="11"/>
      <c r="F435" s="11"/>
      <c r="G435" s="11"/>
      <c r="H435" s="92">
        <v>555</v>
      </c>
    </row>
    <row r="436" spans="1:8" x14ac:dyDescent="0.25">
      <c r="A436" s="282"/>
      <c r="B436" s="16" t="s">
        <v>255</v>
      </c>
      <c r="C436" s="176"/>
      <c r="D436" s="173"/>
      <c r="E436" s="11"/>
      <c r="F436" s="11"/>
      <c r="G436" s="11"/>
      <c r="H436" s="92">
        <v>56</v>
      </c>
    </row>
    <row r="437" spans="1:8" ht="30" x14ac:dyDescent="0.25">
      <c r="A437" s="282"/>
      <c r="B437" s="93" t="s">
        <v>261</v>
      </c>
      <c r="C437" s="176"/>
      <c r="D437" s="173"/>
      <c r="E437" s="11"/>
      <c r="F437" s="11"/>
      <c r="G437" s="11"/>
      <c r="H437" s="92" t="s">
        <v>79</v>
      </c>
    </row>
    <row r="438" spans="1:8" x14ac:dyDescent="0.25">
      <c r="A438" s="282"/>
      <c r="B438" s="90" t="s">
        <v>351</v>
      </c>
      <c r="C438" s="176"/>
      <c r="D438" s="173"/>
      <c r="E438" s="11"/>
      <c r="F438" s="11"/>
      <c r="G438" s="11"/>
      <c r="H438" s="92">
        <v>5148</v>
      </c>
    </row>
    <row r="439" spans="1:8" x14ac:dyDescent="0.25">
      <c r="A439" s="282"/>
      <c r="B439" s="90" t="s">
        <v>254</v>
      </c>
      <c r="C439" s="176"/>
      <c r="D439" s="173"/>
      <c r="E439" s="11"/>
      <c r="F439" s="11"/>
      <c r="G439" s="11"/>
      <c r="H439" s="92">
        <v>4680</v>
      </c>
    </row>
    <row r="440" spans="1:8" x14ac:dyDescent="0.25">
      <c r="A440" s="282"/>
      <c r="B440" s="90" t="s">
        <v>255</v>
      </c>
      <c r="C440" s="176"/>
      <c r="D440" s="173"/>
      <c r="E440" s="11"/>
      <c r="F440" s="11"/>
      <c r="G440" s="11"/>
      <c r="H440" s="92">
        <v>468</v>
      </c>
    </row>
    <row r="441" spans="1:8" x14ac:dyDescent="0.25">
      <c r="A441" s="282"/>
      <c r="B441" s="16" t="s">
        <v>256</v>
      </c>
      <c r="C441" s="176"/>
      <c r="D441" s="173"/>
      <c r="E441" s="11"/>
      <c r="F441" s="11"/>
      <c r="G441" s="11"/>
      <c r="H441" s="92">
        <v>1910</v>
      </c>
    </row>
    <row r="442" spans="1:8" x14ac:dyDescent="0.25">
      <c r="A442" s="282"/>
      <c r="B442" s="16" t="s">
        <v>254</v>
      </c>
      <c r="C442" s="176"/>
      <c r="D442" s="173"/>
      <c r="E442" s="11"/>
      <c r="F442" s="11"/>
      <c r="G442" s="11"/>
      <c r="H442" s="92">
        <v>1736</v>
      </c>
    </row>
    <row r="443" spans="1:8" x14ac:dyDescent="0.25">
      <c r="A443" s="282"/>
      <c r="B443" s="16" t="s">
        <v>255</v>
      </c>
      <c r="C443" s="176"/>
      <c r="D443" s="173"/>
      <c r="E443" s="11"/>
      <c r="F443" s="11"/>
      <c r="G443" s="11"/>
      <c r="H443" s="92">
        <v>174</v>
      </c>
    </row>
    <row r="444" spans="1:8" ht="45" x14ac:dyDescent="0.25">
      <c r="A444" s="282"/>
      <c r="B444" s="16" t="s">
        <v>108</v>
      </c>
      <c r="C444" s="173" t="s">
        <v>421</v>
      </c>
      <c r="D444" s="173" t="s">
        <v>48</v>
      </c>
      <c r="E444" s="11"/>
      <c r="F444" s="11"/>
      <c r="G444" s="11"/>
      <c r="H444" s="92" t="s">
        <v>79</v>
      </c>
    </row>
    <row r="445" spans="1:8" x14ac:dyDescent="0.25">
      <c r="A445" s="282"/>
      <c r="B445" s="16" t="s">
        <v>106</v>
      </c>
      <c r="C445" s="173"/>
      <c r="D445" s="173"/>
      <c r="E445" s="11"/>
      <c r="F445" s="11"/>
      <c r="G445" s="11"/>
      <c r="H445" s="154">
        <v>556621</v>
      </c>
    </row>
    <row r="446" spans="1:8" x14ac:dyDescent="0.25">
      <c r="A446" s="282"/>
      <c r="B446" s="16" t="s">
        <v>254</v>
      </c>
      <c r="C446" s="173"/>
      <c r="D446" s="173"/>
      <c r="E446" s="11"/>
      <c r="F446" s="11"/>
      <c r="G446" s="11"/>
      <c r="H446" s="154">
        <v>515783</v>
      </c>
    </row>
    <row r="447" spans="1:8" x14ac:dyDescent="0.25">
      <c r="A447" s="282"/>
      <c r="B447" s="16" t="s">
        <v>255</v>
      </c>
      <c r="C447" s="173"/>
      <c r="D447" s="173"/>
      <c r="E447" s="11"/>
      <c r="F447" s="11"/>
      <c r="G447" s="11"/>
      <c r="H447" s="154">
        <v>40838</v>
      </c>
    </row>
    <row r="448" spans="1:8" ht="45" x14ac:dyDescent="0.25">
      <c r="A448" s="282"/>
      <c r="B448" s="16" t="s">
        <v>420</v>
      </c>
      <c r="C448" s="173"/>
      <c r="D448" s="184" t="s">
        <v>21</v>
      </c>
      <c r="E448" s="11"/>
      <c r="F448" s="11"/>
      <c r="G448" s="11"/>
      <c r="H448" s="92" t="s">
        <v>79</v>
      </c>
    </row>
    <row r="449" spans="1:8" x14ac:dyDescent="0.25">
      <c r="A449" s="282"/>
      <c r="B449" s="16" t="s">
        <v>106</v>
      </c>
      <c r="C449" s="173"/>
      <c r="D449" s="184"/>
      <c r="E449" s="11"/>
      <c r="F449" s="11"/>
      <c r="G449" s="11"/>
      <c r="H449" s="154">
        <v>4109</v>
      </c>
    </row>
    <row r="450" spans="1:8" x14ac:dyDescent="0.25">
      <c r="A450" s="282"/>
      <c r="B450" s="16" t="s">
        <v>254</v>
      </c>
      <c r="C450" s="173"/>
      <c r="D450" s="184"/>
      <c r="E450" s="11"/>
      <c r="F450" s="11"/>
      <c r="G450" s="11"/>
      <c r="H450" s="154">
        <v>3852</v>
      </c>
    </row>
    <row r="451" spans="1:8" x14ac:dyDescent="0.25">
      <c r="A451" s="282"/>
      <c r="B451" s="16" t="s">
        <v>255</v>
      </c>
      <c r="C451" s="173"/>
      <c r="D451" s="185"/>
      <c r="E451" s="11"/>
      <c r="F451" s="11"/>
      <c r="G451" s="11"/>
      <c r="H451" s="154">
        <v>257</v>
      </c>
    </row>
  </sheetData>
  <mergeCells count="57">
    <mergeCell ref="A8:A451"/>
    <mergeCell ref="C319:C326"/>
    <mergeCell ref="D319:D322"/>
    <mergeCell ref="D323:D326"/>
    <mergeCell ref="C444:C451"/>
    <mergeCell ref="D444:D447"/>
    <mergeCell ref="D448:D451"/>
    <mergeCell ref="C386:C443"/>
    <mergeCell ref="D386:D402"/>
    <mergeCell ref="E386:G386"/>
    <mergeCell ref="E401:G401"/>
    <mergeCell ref="D403:D426"/>
    <mergeCell ref="E403:G403"/>
    <mergeCell ref="E410:G410"/>
    <mergeCell ref="E420:G420"/>
    <mergeCell ref="D427:D443"/>
    <mergeCell ref="B327:H327"/>
    <mergeCell ref="C328:C385"/>
    <mergeCell ref="D328:D344"/>
    <mergeCell ref="D345:D368"/>
    <mergeCell ref="E345:G345"/>
    <mergeCell ref="E352:G352"/>
    <mergeCell ref="E362:G362"/>
    <mergeCell ref="D369:D385"/>
    <mergeCell ref="E227:G227"/>
    <mergeCell ref="E237:G237"/>
    <mergeCell ref="D244:D260"/>
    <mergeCell ref="C261:C318"/>
    <mergeCell ref="D261:D277"/>
    <mergeCell ref="E261:G261"/>
    <mergeCell ref="E276:G276"/>
    <mergeCell ref="D278:D301"/>
    <mergeCell ref="E278:G278"/>
    <mergeCell ref="E285:G285"/>
    <mergeCell ref="E295:G295"/>
    <mergeCell ref="D302:D318"/>
    <mergeCell ref="A7:H7"/>
    <mergeCell ref="B12:H12"/>
    <mergeCell ref="C13:C59"/>
    <mergeCell ref="D13:D106"/>
    <mergeCell ref="C60:C106"/>
    <mergeCell ref="B107:H107"/>
    <mergeCell ref="C108:C154"/>
    <mergeCell ref="D108:D154"/>
    <mergeCell ref="C155:C201"/>
    <mergeCell ref="D155:D201"/>
    <mergeCell ref="B202:H202"/>
    <mergeCell ref="C203:C260"/>
    <mergeCell ref="D203:D219"/>
    <mergeCell ref="D220:D243"/>
    <mergeCell ref="E220:G220"/>
    <mergeCell ref="G3:H3"/>
    <mergeCell ref="A4:A5"/>
    <mergeCell ref="B4:C4"/>
    <mergeCell ref="D4:D5"/>
    <mergeCell ref="E4:G4"/>
    <mergeCell ref="H4:H5"/>
  </mergeCells>
  <pageMargins left="0.35433070866141736" right="0.15748031496062992" top="0.35433070866141736" bottom="2.598425196850394" header="0.51181102362204722" footer="0.51181102362204722"/>
  <pageSetup paperSize="9" scale="17" fitToHeight="9" orientation="portrait" horizontalDpi="300" verticalDpi="300" r:id="rId1"/>
  <headerFooter alignWithMargins="0"/>
  <rowBreaks count="4" manualBreakCount="4">
    <brk id="6" max="7" man="1"/>
    <brk id="154" max="7" man="1"/>
    <brk id="260" max="7" man="1"/>
    <brk id="45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255"/>
  <sheetViews>
    <sheetView view="pageBreakPreview" zoomScale="90" zoomScaleNormal="100" zoomScaleSheetLayoutView="90" workbookViewId="0">
      <pane ySplit="5" topLeftCell="A6" activePane="bottomLeft" state="frozen"/>
      <selection activeCell="B23" sqref="B23"/>
      <selection pane="bottomLeft" activeCell="A7" sqref="A7:H7"/>
    </sheetView>
  </sheetViews>
  <sheetFormatPr defaultRowHeight="15" x14ac:dyDescent="0.25"/>
  <cols>
    <col min="1" max="1" width="22.85546875" style="2" customWidth="1"/>
    <col min="2" max="2" width="60" style="1" customWidth="1"/>
    <col min="3" max="3" width="21.28515625" style="2" customWidth="1"/>
    <col min="4" max="4" width="11.140625" style="2" customWidth="1"/>
    <col min="5" max="6" width="9.28515625" style="2" bestFit="1" customWidth="1"/>
    <col min="7" max="7" width="12" style="130" bestFit="1" customWidth="1"/>
    <col min="8" max="8" width="18.28515625" style="2" customWidth="1"/>
    <col min="9" max="10" width="11" style="2" bestFit="1" customWidth="1"/>
    <col min="11" max="16384" width="9.140625" style="2"/>
  </cols>
  <sheetData>
    <row r="1" spans="1:8" ht="18.75" x14ac:dyDescent="0.3">
      <c r="A1" s="82" t="s">
        <v>0</v>
      </c>
    </row>
    <row r="2" spans="1:8" ht="20.25" customHeight="1" x14ac:dyDescent="0.3">
      <c r="C2" s="3"/>
      <c r="D2" s="3"/>
      <c r="E2" s="3"/>
      <c r="F2" s="3"/>
      <c r="G2" s="140"/>
    </row>
    <row r="3" spans="1:8" ht="18.75" x14ac:dyDescent="0.25">
      <c r="B3" s="4"/>
      <c r="C3" s="5"/>
      <c r="D3" s="5"/>
      <c r="E3" s="5"/>
      <c r="F3" s="5"/>
      <c r="G3" s="170" t="s">
        <v>1</v>
      </c>
      <c r="H3" s="171"/>
    </row>
    <row r="4" spans="1:8" x14ac:dyDescent="0.25">
      <c r="A4" s="178" t="s">
        <v>2</v>
      </c>
      <c r="B4" s="179" t="s">
        <v>3</v>
      </c>
      <c r="C4" s="179"/>
      <c r="D4" s="179" t="s">
        <v>4</v>
      </c>
      <c r="E4" s="179" t="s">
        <v>5</v>
      </c>
      <c r="F4" s="179"/>
      <c r="G4" s="179"/>
      <c r="H4" s="179" t="s">
        <v>88</v>
      </c>
    </row>
    <row r="5" spans="1:8" ht="47.25" customHeight="1" x14ac:dyDescent="0.25">
      <c r="A5" s="178"/>
      <c r="B5" s="119" t="s">
        <v>6</v>
      </c>
      <c r="C5" s="119" t="s">
        <v>7</v>
      </c>
      <c r="D5" s="179"/>
      <c r="E5" s="119" t="s">
        <v>8</v>
      </c>
      <c r="F5" s="119" t="s">
        <v>9</v>
      </c>
      <c r="G5" s="131" t="s">
        <v>10</v>
      </c>
      <c r="H5" s="179"/>
    </row>
    <row r="6" spans="1:8" s="6" customFormat="1" ht="15.75" x14ac:dyDescent="0.25">
      <c r="A6" s="119">
        <v>1</v>
      </c>
      <c r="B6" s="119">
        <v>2</v>
      </c>
      <c r="C6" s="119">
        <v>3</v>
      </c>
      <c r="D6" s="119">
        <f>C6+1</f>
        <v>4</v>
      </c>
      <c r="E6" s="119">
        <f t="shared" ref="E6:H6" si="0">D6+1</f>
        <v>5</v>
      </c>
      <c r="F6" s="119">
        <f t="shared" si="0"/>
        <v>6</v>
      </c>
      <c r="G6" s="133">
        <f t="shared" si="0"/>
        <v>7</v>
      </c>
      <c r="H6" s="119">
        <f t="shared" si="0"/>
        <v>8</v>
      </c>
    </row>
    <row r="7" spans="1:8" x14ac:dyDescent="0.25">
      <c r="A7" s="175" t="s">
        <v>342</v>
      </c>
      <c r="B7" s="175"/>
      <c r="C7" s="175"/>
      <c r="D7" s="175"/>
      <c r="E7" s="175"/>
      <c r="F7" s="175"/>
      <c r="G7" s="175"/>
      <c r="H7" s="175"/>
    </row>
    <row r="8" spans="1:8" ht="60" x14ac:dyDescent="0.25">
      <c r="A8" s="173" t="s">
        <v>325</v>
      </c>
      <c r="B8" s="7" t="s">
        <v>78</v>
      </c>
      <c r="C8" s="8"/>
      <c r="D8" s="120"/>
      <c r="E8" s="30"/>
      <c r="F8" s="30"/>
      <c r="G8" s="30"/>
      <c r="H8" s="118"/>
    </row>
    <row r="9" spans="1:8" x14ac:dyDescent="0.25">
      <c r="A9" s="173"/>
      <c r="B9" s="93" t="s">
        <v>12</v>
      </c>
      <c r="C9" s="116" t="s">
        <v>277</v>
      </c>
      <c r="D9" s="121" t="s">
        <v>234</v>
      </c>
      <c r="E9" s="30"/>
      <c r="F9" s="30"/>
      <c r="G9" s="118">
        <v>466.1</v>
      </c>
      <c r="H9" s="118"/>
    </row>
    <row r="10" spans="1:8" x14ac:dyDescent="0.25">
      <c r="A10" s="173"/>
      <c r="B10" s="93" t="s">
        <v>14</v>
      </c>
      <c r="C10" s="10"/>
      <c r="D10" s="10"/>
      <c r="E10" s="31"/>
      <c r="F10" s="31"/>
      <c r="G10" s="65"/>
      <c r="H10" s="31"/>
    </row>
    <row r="11" spans="1:8" x14ac:dyDescent="0.25">
      <c r="A11" s="173"/>
      <c r="B11" s="93" t="s">
        <v>15</v>
      </c>
      <c r="C11" s="10"/>
      <c r="D11" s="10"/>
      <c r="E11" s="31"/>
      <c r="F11" s="31"/>
      <c r="G11" s="65"/>
      <c r="H11" s="31"/>
    </row>
    <row r="12" spans="1:8" x14ac:dyDescent="0.25">
      <c r="A12" s="173"/>
      <c r="B12" s="214" t="s">
        <v>16</v>
      </c>
      <c r="C12" s="215"/>
      <c r="D12" s="215"/>
      <c r="E12" s="215"/>
      <c r="F12" s="215"/>
      <c r="G12" s="215"/>
      <c r="H12" s="216"/>
    </row>
    <row r="13" spans="1:8" ht="30" x14ac:dyDescent="0.25">
      <c r="A13" s="173"/>
      <c r="B13" s="85" t="s">
        <v>17</v>
      </c>
      <c r="C13" s="184">
        <v>0.4</v>
      </c>
      <c r="D13" s="187" t="s">
        <v>43</v>
      </c>
      <c r="E13" s="86"/>
      <c r="F13" s="86"/>
      <c r="G13" s="87"/>
      <c r="H13" s="88"/>
    </row>
    <row r="14" spans="1:8" x14ac:dyDescent="0.25">
      <c r="A14" s="173"/>
      <c r="B14" s="16" t="s">
        <v>112</v>
      </c>
      <c r="C14" s="184"/>
      <c r="D14" s="187"/>
      <c r="E14" s="32"/>
      <c r="F14" s="32"/>
      <c r="G14" s="66">
        <v>591.72</v>
      </c>
      <c r="H14" s="117"/>
    </row>
    <row r="15" spans="1:8" x14ac:dyDescent="0.25">
      <c r="A15" s="173"/>
      <c r="B15" s="16" t="s">
        <v>113</v>
      </c>
      <c r="C15" s="184"/>
      <c r="D15" s="187"/>
      <c r="E15" s="32"/>
      <c r="F15" s="32"/>
      <c r="G15" s="66">
        <v>153.94999999999999</v>
      </c>
      <c r="H15" s="117"/>
    </row>
    <row r="16" spans="1:8" x14ac:dyDescent="0.25">
      <c r="A16" s="173"/>
      <c r="B16" s="16" t="s">
        <v>114</v>
      </c>
      <c r="C16" s="184"/>
      <c r="D16" s="187"/>
      <c r="E16" s="32"/>
      <c r="F16" s="32"/>
      <c r="G16" s="66">
        <v>153.94999999999999</v>
      </c>
      <c r="H16" s="117"/>
    </row>
    <row r="17" spans="1:8" ht="30" x14ac:dyDescent="0.25">
      <c r="A17" s="173"/>
      <c r="B17" s="34" t="s">
        <v>26</v>
      </c>
      <c r="C17" s="184"/>
      <c r="D17" s="187"/>
      <c r="E17" s="32"/>
      <c r="F17" s="32"/>
      <c r="G17" s="66"/>
      <c r="H17" s="117"/>
    </row>
    <row r="18" spans="1:8" x14ac:dyDescent="0.25">
      <c r="A18" s="173"/>
      <c r="B18" s="16" t="s">
        <v>112</v>
      </c>
      <c r="C18" s="184"/>
      <c r="D18" s="187"/>
      <c r="E18" s="32"/>
      <c r="F18" s="32"/>
      <c r="G18" s="66"/>
      <c r="H18" s="117"/>
    </row>
    <row r="19" spans="1:8" x14ac:dyDescent="0.25">
      <c r="A19" s="173"/>
      <c r="B19" s="16" t="s">
        <v>113</v>
      </c>
      <c r="C19" s="184"/>
      <c r="D19" s="187"/>
      <c r="E19" s="32"/>
      <c r="F19" s="32"/>
      <c r="G19" s="66"/>
      <c r="H19" s="117"/>
    </row>
    <row r="20" spans="1:8" x14ac:dyDescent="0.25">
      <c r="A20" s="173"/>
      <c r="B20" s="16" t="s">
        <v>114</v>
      </c>
      <c r="C20" s="184"/>
      <c r="D20" s="187"/>
      <c r="E20" s="32"/>
      <c r="F20" s="32"/>
      <c r="G20" s="66"/>
      <c r="H20" s="117"/>
    </row>
    <row r="21" spans="1:8" x14ac:dyDescent="0.25">
      <c r="A21" s="173"/>
      <c r="B21" s="34" t="s">
        <v>28</v>
      </c>
      <c r="C21" s="184"/>
      <c r="D21" s="187"/>
      <c r="E21" s="32"/>
      <c r="F21" s="32"/>
      <c r="G21" s="66"/>
      <c r="H21" s="117"/>
    </row>
    <row r="22" spans="1:8" x14ac:dyDescent="0.25">
      <c r="A22" s="173"/>
      <c r="B22" s="16" t="s">
        <v>112</v>
      </c>
      <c r="C22" s="184"/>
      <c r="D22" s="187"/>
      <c r="E22" s="32"/>
      <c r="F22" s="32"/>
      <c r="G22" s="66">
        <v>211.66</v>
      </c>
      <c r="H22" s="117"/>
    </row>
    <row r="23" spans="1:8" x14ac:dyDescent="0.25">
      <c r="A23" s="173"/>
      <c r="B23" s="16" t="s">
        <v>113</v>
      </c>
      <c r="C23" s="184"/>
      <c r="D23" s="187"/>
      <c r="E23" s="32"/>
      <c r="F23" s="32"/>
      <c r="G23" s="66">
        <v>55.07</v>
      </c>
      <c r="H23" s="117"/>
    </row>
    <row r="24" spans="1:8" x14ac:dyDescent="0.25">
      <c r="A24" s="173"/>
      <c r="B24" s="16" t="s">
        <v>114</v>
      </c>
      <c r="C24" s="184"/>
      <c r="D24" s="187"/>
      <c r="E24" s="32"/>
      <c r="F24" s="32"/>
      <c r="G24" s="66">
        <v>55.07</v>
      </c>
      <c r="H24" s="117"/>
    </row>
    <row r="25" spans="1:8" ht="30" x14ac:dyDescent="0.25">
      <c r="A25" s="173"/>
      <c r="B25" s="34" t="s">
        <v>94</v>
      </c>
      <c r="C25" s="184"/>
      <c r="D25" s="187"/>
      <c r="E25" s="32"/>
      <c r="F25" s="32"/>
      <c r="G25" s="66"/>
      <c r="H25" s="117"/>
    </row>
    <row r="26" spans="1:8" x14ac:dyDescent="0.25">
      <c r="A26" s="173"/>
      <c r="B26" s="16" t="s">
        <v>112</v>
      </c>
      <c r="C26" s="184"/>
      <c r="D26" s="187"/>
      <c r="E26" s="32"/>
      <c r="F26" s="32"/>
      <c r="G26" s="66">
        <v>0</v>
      </c>
      <c r="H26" s="117"/>
    </row>
    <row r="27" spans="1:8" x14ac:dyDescent="0.25">
      <c r="A27" s="173"/>
      <c r="B27" s="16" t="s">
        <v>113</v>
      </c>
      <c r="C27" s="184"/>
      <c r="D27" s="187"/>
      <c r="E27" s="32"/>
      <c r="F27" s="32"/>
      <c r="G27" s="66">
        <v>0</v>
      </c>
      <c r="H27" s="117"/>
    </row>
    <row r="28" spans="1:8" x14ac:dyDescent="0.25">
      <c r="A28" s="173"/>
      <c r="B28" s="16" t="s">
        <v>114</v>
      </c>
      <c r="C28" s="184"/>
      <c r="D28" s="187"/>
      <c r="E28" s="32"/>
      <c r="F28" s="32"/>
      <c r="G28" s="66">
        <v>1.99</v>
      </c>
      <c r="H28" s="117"/>
    </row>
    <row r="29" spans="1:8" ht="30" x14ac:dyDescent="0.25">
      <c r="A29" s="173"/>
      <c r="B29" s="34" t="s">
        <v>30</v>
      </c>
      <c r="C29" s="184"/>
      <c r="D29" s="187"/>
      <c r="E29" s="32"/>
      <c r="F29" s="32"/>
      <c r="G29" s="66"/>
      <c r="H29" s="117"/>
    </row>
    <row r="30" spans="1:8" x14ac:dyDescent="0.25">
      <c r="A30" s="173"/>
      <c r="B30" s="16" t="s">
        <v>112</v>
      </c>
      <c r="C30" s="184"/>
      <c r="D30" s="187"/>
      <c r="E30" s="32"/>
      <c r="F30" s="32"/>
      <c r="G30" s="66">
        <v>176.53</v>
      </c>
      <c r="H30" s="117"/>
    </row>
    <row r="31" spans="1:8" x14ac:dyDescent="0.25">
      <c r="A31" s="173"/>
      <c r="B31" s="16" t="s">
        <v>113</v>
      </c>
      <c r="C31" s="184"/>
      <c r="D31" s="187"/>
      <c r="E31" s="32"/>
      <c r="F31" s="32"/>
      <c r="G31" s="66">
        <v>45.93</v>
      </c>
      <c r="H31" s="117"/>
    </row>
    <row r="32" spans="1:8" x14ac:dyDescent="0.25">
      <c r="A32" s="173"/>
      <c r="B32" s="16" t="s">
        <v>114</v>
      </c>
      <c r="C32" s="184"/>
      <c r="D32" s="187"/>
      <c r="E32" s="32"/>
      <c r="F32" s="32"/>
      <c r="G32" s="66">
        <v>45.93</v>
      </c>
      <c r="H32" s="117"/>
    </row>
    <row r="33" spans="1:8" ht="30" x14ac:dyDescent="0.25">
      <c r="A33" s="173"/>
      <c r="B33" s="44" t="s">
        <v>31</v>
      </c>
      <c r="C33" s="184"/>
      <c r="D33" s="187"/>
      <c r="E33" s="32"/>
      <c r="F33" s="32"/>
      <c r="G33" s="66"/>
      <c r="H33" s="117"/>
    </row>
    <row r="34" spans="1:8" x14ac:dyDescent="0.25">
      <c r="A34" s="173"/>
      <c r="B34" s="45" t="s">
        <v>32</v>
      </c>
      <c r="C34" s="184"/>
      <c r="D34" s="187"/>
      <c r="E34" s="32"/>
      <c r="F34" s="32"/>
      <c r="G34" s="66"/>
      <c r="H34" s="117"/>
    </row>
    <row r="35" spans="1:8" x14ac:dyDescent="0.25">
      <c r="A35" s="173"/>
      <c r="B35" s="16" t="s">
        <v>112</v>
      </c>
      <c r="C35" s="184"/>
      <c r="D35" s="187"/>
      <c r="E35" s="32"/>
      <c r="F35" s="32"/>
      <c r="G35" s="66">
        <v>16985.189999999999</v>
      </c>
      <c r="H35" s="117"/>
    </row>
    <row r="36" spans="1:8" x14ac:dyDescent="0.25">
      <c r="A36" s="173"/>
      <c r="B36" s="16" t="s">
        <v>113</v>
      </c>
      <c r="C36" s="184"/>
      <c r="D36" s="187"/>
      <c r="E36" s="32"/>
      <c r="F36" s="32"/>
      <c r="G36" s="66">
        <v>2438.56</v>
      </c>
      <c r="H36" s="117"/>
    </row>
    <row r="37" spans="1:8" x14ac:dyDescent="0.25">
      <c r="A37" s="173"/>
      <c r="B37" s="16" t="s">
        <v>114</v>
      </c>
      <c r="C37" s="184"/>
      <c r="D37" s="187"/>
      <c r="E37" s="32"/>
      <c r="F37" s="32"/>
      <c r="G37" s="66"/>
      <c r="H37" s="117"/>
    </row>
    <row r="38" spans="1:8" x14ac:dyDescent="0.25">
      <c r="A38" s="173"/>
      <c r="B38" s="45" t="s">
        <v>34</v>
      </c>
      <c r="C38" s="184"/>
      <c r="D38" s="187"/>
      <c r="E38" s="32"/>
      <c r="F38" s="32"/>
      <c r="G38" s="66"/>
      <c r="H38" s="117"/>
    </row>
    <row r="39" spans="1:8" x14ac:dyDescent="0.25">
      <c r="A39" s="173"/>
      <c r="B39" s="16" t="s">
        <v>112</v>
      </c>
      <c r="C39" s="184"/>
      <c r="D39" s="187"/>
      <c r="E39" s="32"/>
      <c r="F39" s="32"/>
      <c r="G39" s="66">
        <v>47300.09</v>
      </c>
      <c r="H39" s="117"/>
    </row>
    <row r="40" spans="1:8" x14ac:dyDescent="0.25">
      <c r="A40" s="173"/>
      <c r="B40" s="16" t="s">
        <v>113</v>
      </c>
      <c r="C40" s="184"/>
      <c r="D40" s="187"/>
      <c r="E40" s="32"/>
      <c r="F40" s="32"/>
      <c r="G40" s="66">
        <v>4302.34</v>
      </c>
      <c r="H40" s="117"/>
    </row>
    <row r="41" spans="1:8" x14ac:dyDescent="0.25">
      <c r="A41" s="173"/>
      <c r="B41" s="16" t="s">
        <v>114</v>
      </c>
      <c r="C41" s="184"/>
      <c r="D41" s="187"/>
      <c r="E41" s="32"/>
      <c r="F41" s="32"/>
      <c r="G41" s="66"/>
      <c r="H41" s="117"/>
    </row>
    <row r="42" spans="1:8" x14ac:dyDescent="0.25">
      <c r="A42" s="173"/>
      <c r="B42" s="45" t="s">
        <v>81</v>
      </c>
      <c r="C42" s="184"/>
      <c r="D42" s="187"/>
      <c r="E42" s="32"/>
      <c r="F42" s="32"/>
      <c r="G42" s="66"/>
      <c r="H42" s="117"/>
    </row>
    <row r="43" spans="1:8" x14ac:dyDescent="0.25">
      <c r="A43" s="173"/>
      <c r="B43" s="45" t="s">
        <v>101</v>
      </c>
      <c r="C43" s="184"/>
      <c r="D43" s="187"/>
      <c r="E43" s="32"/>
      <c r="F43" s="32"/>
      <c r="G43" s="66"/>
      <c r="H43" s="117"/>
    </row>
    <row r="44" spans="1:8" ht="45" x14ac:dyDescent="0.25">
      <c r="A44" s="173"/>
      <c r="B44" s="44" t="s">
        <v>37</v>
      </c>
      <c r="C44" s="184"/>
      <c r="D44" s="187"/>
      <c r="E44" s="32"/>
      <c r="F44" s="32"/>
      <c r="G44" s="66"/>
      <c r="H44" s="117"/>
    </row>
    <row r="45" spans="1:8" x14ac:dyDescent="0.25">
      <c r="A45" s="173"/>
      <c r="B45" s="46" t="s">
        <v>115</v>
      </c>
      <c r="C45" s="184"/>
      <c r="D45" s="187"/>
      <c r="E45" s="32"/>
      <c r="F45" s="32"/>
      <c r="G45" s="66"/>
      <c r="H45" s="117"/>
    </row>
    <row r="46" spans="1:8" ht="30" x14ac:dyDescent="0.25">
      <c r="A46" s="173"/>
      <c r="B46" s="44" t="s">
        <v>116</v>
      </c>
      <c r="C46" s="184"/>
      <c r="D46" s="187"/>
      <c r="E46" s="32"/>
      <c r="F46" s="32"/>
      <c r="G46" s="66"/>
      <c r="H46" s="117"/>
    </row>
    <row r="47" spans="1:8" x14ac:dyDescent="0.25">
      <c r="A47" s="173"/>
      <c r="B47" s="16" t="s">
        <v>112</v>
      </c>
      <c r="C47" s="184"/>
      <c r="D47" s="187"/>
      <c r="E47" s="32"/>
      <c r="F47" s="32"/>
      <c r="G47" s="66">
        <v>15144.1</v>
      </c>
      <c r="H47" s="117"/>
    </row>
    <row r="48" spans="1:8" x14ac:dyDescent="0.25">
      <c r="A48" s="173"/>
      <c r="B48" s="16" t="s">
        <v>113</v>
      </c>
      <c r="C48" s="184"/>
      <c r="D48" s="187"/>
      <c r="E48" s="32"/>
      <c r="F48" s="32"/>
      <c r="G48" s="66"/>
      <c r="H48" s="117"/>
    </row>
    <row r="49" spans="1:8" x14ac:dyDescent="0.25">
      <c r="A49" s="173"/>
      <c r="B49" s="16" t="s">
        <v>114</v>
      </c>
      <c r="C49" s="184"/>
      <c r="D49" s="187"/>
      <c r="E49" s="32"/>
      <c r="F49" s="32"/>
      <c r="G49" s="66"/>
      <c r="H49" s="117"/>
    </row>
    <row r="50" spans="1:8" ht="30" x14ac:dyDescent="0.25">
      <c r="A50" s="173"/>
      <c r="B50" s="44" t="s">
        <v>117</v>
      </c>
      <c r="C50" s="184"/>
      <c r="D50" s="187"/>
      <c r="E50" s="32"/>
      <c r="F50" s="32"/>
      <c r="G50" s="66"/>
      <c r="H50" s="117"/>
    </row>
    <row r="51" spans="1:8" x14ac:dyDescent="0.25">
      <c r="A51" s="173"/>
      <c r="B51" s="16" t="s">
        <v>112</v>
      </c>
      <c r="C51" s="184"/>
      <c r="D51" s="187"/>
      <c r="E51" s="32"/>
      <c r="F51" s="32"/>
      <c r="G51" s="66"/>
      <c r="H51" s="117"/>
    </row>
    <row r="52" spans="1:8" x14ac:dyDescent="0.25">
      <c r="A52" s="173"/>
      <c r="B52" s="16" t="s">
        <v>113</v>
      </c>
      <c r="C52" s="184"/>
      <c r="D52" s="187"/>
      <c r="E52" s="32"/>
      <c r="F52" s="32"/>
      <c r="G52" s="66">
        <v>6572.46</v>
      </c>
      <c r="H52" s="117"/>
    </row>
    <row r="53" spans="1:8" x14ac:dyDescent="0.25">
      <c r="A53" s="173"/>
      <c r="B53" s="16" t="s">
        <v>114</v>
      </c>
      <c r="C53" s="184"/>
      <c r="D53" s="187"/>
      <c r="E53" s="32"/>
      <c r="F53" s="32"/>
      <c r="G53" s="66"/>
      <c r="H53" s="117"/>
    </row>
    <row r="54" spans="1:8" ht="30" x14ac:dyDescent="0.25">
      <c r="A54" s="173"/>
      <c r="B54" s="44" t="s">
        <v>118</v>
      </c>
      <c r="C54" s="184"/>
      <c r="D54" s="187"/>
      <c r="E54" s="32"/>
      <c r="F54" s="32"/>
      <c r="G54" s="66"/>
      <c r="H54" s="117"/>
    </row>
    <row r="55" spans="1:8" x14ac:dyDescent="0.25">
      <c r="A55" s="173"/>
      <c r="B55" s="16" t="s">
        <v>112</v>
      </c>
      <c r="C55" s="184"/>
      <c r="D55" s="187"/>
      <c r="E55" s="32"/>
      <c r="F55" s="32"/>
      <c r="G55" s="66"/>
      <c r="H55" s="117"/>
    </row>
    <row r="56" spans="1:8" x14ac:dyDescent="0.25">
      <c r="A56" s="173"/>
      <c r="B56" s="16" t="s">
        <v>113</v>
      </c>
      <c r="C56" s="184"/>
      <c r="D56" s="187"/>
      <c r="E56" s="32"/>
      <c r="F56" s="32"/>
      <c r="G56" s="66">
        <v>4473.4799999999996</v>
      </c>
      <c r="H56" s="117"/>
    </row>
    <row r="57" spans="1:8" x14ac:dyDescent="0.25">
      <c r="A57" s="173"/>
      <c r="B57" s="16" t="s">
        <v>114</v>
      </c>
      <c r="C57" s="184"/>
      <c r="D57" s="187"/>
      <c r="E57" s="32"/>
      <c r="F57" s="32"/>
      <c r="G57" s="66"/>
      <c r="H57" s="117"/>
    </row>
    <row r="58" spans="1:8" ht="30" x14ac:dyDescent="0.25">
      <c r="A58" s="173"/>
      <c r="B58" s="44" t="s">
        <v>119</v>
      </c>
      <c r="C58" s="184"/>
      <c r="D58" s="187"/>
      <c r="E58" s="32"/>
      <c r="F58" s="32"/>
      <c r="G58" s="66"/>
      <c r="H58" s="117"/>
    </row>
    <row r="59" spans="1:8" x14ac:dyDescent="0.25">
      <c r="A59" s="173"/>
      <c r="B59" s="16" t="s">
        <v>112</v>
      </c>
      <c r="C59" s="184"/>
      <c r="D59" s="187"/>
      <c r="E59" s="32"/>
      <c r="F59" s="32"/>
      <c r="G59" s="66"/>
      <c r="H59" s="117"/>
    </row>
    <row r="60" spans="1:8" x14ac:dyDescent="0.25">
      <c r="A60" s="173"/>
      <c r="B60" s="16" t="s">
        <v>113</v>
      </c>
      <c r="C60" s="184"/>
      <c r="D60" s="187"/>
      <c r="E60" s="32"/>
      <c r="F60" s="32"/>
      <c r="G60" s="66">
        <v>4130.05</v>
      </c>
      <c r="H60" s="117"/>
    </row>
    <row r="61" spans="1:8" x14ac:dyDescent="0.25">
      <c r="A61" s="173"/>
      <c r="B61" s="16" t="s">
        <v>114</v>
      </c>
      <c r="C61" s="184"/>
      <c r="D61" s="187"/>
      <c r="E61" s="32"/>
      <c r="F61" s="32"/>
      <c r="G61" s="66"/>
      <c r="H61" s="117"/>
    </row>
    <row r="62" spans="1:8" ht="30" x14ac:dyDescent="0.25">
      <c r="A62" s="173"/>
      <c r="B62" s="44" t="s">
        <v>120</v>
      </c>
      <c r="C62" s="184"/>
      <c r="D62" s="187"/>
      <c r="E62" s="32"/>
      <c r="F62" s="32"/>
      <c r="G62" s="66"/>
      <c r="H62" s="117"/>
    </row>
    <row r="63" spans="1:8" x14ac:dyDescent="0.25">
      <c r="A63" s="173"/>
      <c r="B63" s="16" t="s">
        <v>112</v>
      </c>
      <c r="C63" s="184"/>
      <c r="D63" s="187"/>
      <c r="E63" s="32"/>
      <c r="F63" s="32"/>
      <c r="G63" s="66"/>
      <c r="H63" s="117"/>
    </row>
    <row r="64" spans="1:8" x14ac:dyDescent="0.25">
      <c r="A64" s="173"/>
      <c r="B64" s="16" t="s">
        <v>113</v>
      </c>
      <c r="C64" s="184"/>
      <c r="D64" s="187"/>
      <c r="E64" s="32"/>
      <c r="F64" s="32"/>
      <c r="G64" s="66">
        <v>3309.49</v>
      </c>
      <c r="H64" s="117"/>
    </row>
    <row r="65" spans="1:8" x14ac:dyDescent="0.25">
      <c r="A65" s="173"/>
      <c r="B65" s="16" t="s">
        <v>114</v>
      </c>
      <c r="C65" s="184"/>
      <c r="D65" s="187"/>
      <c r="E65" s="32"/>
      <c r="F65" s="32"/>
      <c r="G65" s="66"/>
      <c r="H65" s="117"/>
    </row>
    <row r="66" spans="1:8" ht="30" x14ac:dyDescent="0.25">
      <c r="A66" s="173"/>
      <c r="B66" s="44" t="s">
        <v>121</v>
      </c>
      <c r="C66" s="184"/>
      <c r="D66" s="187"/>
      <c r="E66" s="32"/>
      <c r="F66" s="32"/>
      <c r="G66" s="66"/>
      <c r="H66" s="117"/>
    </row>
    <row r="67" spans="1:8" x14ac:dyDescent="0.25">
      <c r="A67" s="173"/>
      <c r="B67" s="16" t="s">
        <v>112</v>
      </c>
      <c r="C67" s="184"/>
      <c r="D67" s="187"/>
      <c r="E67" s="32"/>
      <c r="F67" s="32"/>
      <c r="G67" s="66"/>
      <c r="H67" s="117"/>
    </row>
    <row r="68" spans="1:8" x14ac:dyDescent="0.25">
      <c r="A68" s="173"/>
      <c r="B68" s="16" t="s">
        <v>113</v>
      </c>
      <c r="C68" s="184"/>
      <c r="D68" s="187"/>
      <c r="E68" s="32"/>
      <c r="F68" s="32"/>
      <c r="G68" s="66"/>
      <c r="H68" s="117"/>
    </row>
    <row r="69" spans="1:8" x14ac:dyDescent="0.25">
      <c r="A69" s="173"/>
      <c r="B69" s="16" t="s">
        <v>114</v>
      </c>
      <c r="C69" s="184"/>
      <c r="D69" s="187"/>
      <c r="E69" s="32"/>
      <c r="F69" s="32"/>
      <c r="G69" s="66">
        <v>1607.88</v>
      </c>
      <c r="H69" s="117"/>
    </row>
    <row r="70" spans="1:8" ht="30" x14ac:dyDescent="0.25">
      <c r="A70" s="173"/>
      <c r="B70" s="44" t="s">
        <v>122</v>
      </c>
      <c r="C70" s="184"/>
      <c r="D70" s="187"/>
      <c r="E70" s="32"/>
      <c r="F70" s="32"/>
      <c r="G70" s="66"/>
      <c r="H70" s="117"/>
    </row>
    <row r="71" spans="1:8" x14ac:dyDescent="0.25">
      <c r="A71" s="173"/>
      <c r="B71" s="16" t="s">
        <v>112</v>
      </c>
      <c r="C71" s="184"/>
      <c r="D71" s="187"/>
      <c r="E71" s="32"/>
      <c r="F71" s="32"/>
      <c r="G71" s="66"/>
      <c r="H71" s="117"/>
    </row>
    <row r="72" spans="1:8" x14ac:dyDescent="0.25">
      <c r="A72" s="173"/>
      <c r="B72" s="16" t="s">
        <v>113</v>
      </c>
      <c r="C72" s="184"/>
      <c r="D72" s="187"/>
      <c r="E72" s="32"/>
      <c r="F72" s="32"/>
      <c r="G72" s="66"/>
      <c r="H72" s="117"/>
    </row>
    <row r="73" spans="1:8" x14ac:dyDescent="0.25">
      <c r="A73" s="173"/>
      <c r="B73" s="16" t="s">
        <v>114</v>
      </c>
      <c r="C73" s="185"/>
      <c r="D73" s="188"/>
      <c r="E73" s="32"/>
      <c r="F73" s="32"/>
      <c r="G73" s="66">
        <v>3815.72</v>
      </c>
      <c r="H73" s="117"/>
    </row>
    <row r="74" spans="1:8" x14ac:dyDescent="0.25">
      <c r="A74" s="173"/>
      <c r="B74" s="94" t="s">
        <v>16</v>
      </c>
      <c r="C74" s="176" t="s">
        <v>111</v>
      </c>
      <c r="D74" s="172" t="s">
        <v>43</v>
      </c>
      <c r="E74" s="32"/>
      <c r="F74" s="32"/>
      <c r="G74" s="66"/>
      <c r="H74" s="117"/>
    </row>
    <row r="75" spans="1:8" ht="30" x14ac:dyDescent="0.25">
      <c r="A75" s="173"/>
      <c r="B75" s="34" t="s">
        <v>17</v>
      </c>
      <c r="C75" s="176"/>
      <c r="D75" s="172"/>
      <c r="E75" s="32"/>
      <c r="F75" s="32"/>
      <c r="G75" s="66"/>
      <c r="H75" s="117"/>
    </row>
    <row r="76" spans="1:8" x14ac:dyDescent="0.25">
      <c r="A76" s="173"/>
      <c r="B76" s="16" t="s">
        <v>112</v>
      </c>
      <c r="C76" s="176"/>
      <c r="D76" s="172"/>
      <c r="E76" s="32"/>
      <c r="F76" s="32"/>
      <c r="G76" s="66">
        <v>591.72</v>
      </c>
      <c r="H76" s="117"/>
    </row>
    <row r="77" spans="1:8" x14ac:dyDescent="0.25">
      <c r="A77" s="173"/>
      <c r="B77" s="16" t="s">
        <v>113</v>
      </c>
      <c r="C77" s="176"/>
      <c r="D77" s="172"/>
      <c r="E77" s="32"/>
      <c r="F77" s="32"/>
      <c r="G77" s="66">
        <v>153.94999999999999</v>
      </c>
      <c r="H77" s="117"/>
    </row>
    <row r="78" spans="1:8" x14ac:dyDescent="0.25">
      <c r="A78" s="173"/>
      <c r="B78" s="16" t="s">
        <v>114</v>
      </c>
      <c r="C78" s="176"/>
      <c r="D78" s="172"/>
      <c r="E78" s="32"/>
      <c r="F78" s="32"/>
      <c r="G78" s="66">
        <v>153.94999999999999</v>
      </c>
      <c r="H78" s="117"/>
    </row>
    <row r="79" spans="1:8" ht="30" x14ac:dyDescent="0.25">
      <c r="A79" s="173"/>
      <c r="B79" s="34" t="s">
        <v>26</v>
      </c>
      <c r="C79" s="176"/>
      <c r="D79" s="172"/>
      <c r="E79" s="32"/>
      <c r="F79" s="32"/>
      <c r="G79" s="66"/>
      <c r="H79" s="117"/>
    </row>
    <row r="80" spans="1:8" x14ac:dyDescent="0.25">
      <c r="A80" s="173"/>
      <c r="B80" s="16" t="s">
        <v>112</v>
      </c>
      <c r="C80" s="176"/>
      <c r="D80" s="172"/>
      <c r="E80" s="32"/>
      <c r="F80" s="32"/>
      <c r="G80" s="66"/>
      <c r="H80" s="117"/>
    </row>
    <row r="81" spans="1:8" x14ac:dyDescent="0.25">
      <c r="A81" s="173"/>
      <c r="B81" s="16" t="s">
        <v>113</v>
      </c>
      <c r="C81" s="176"/>
      <c r="D81" s="172"/>
      <c r="E81" s="32"/>
      <c r="F81" s="32"/>
      <c r="G81" s="66"/>
      <c r="H81" s="117"/>
    </row>
    <row r="82" spans="1:8" x14ac:dyDescent="0.25">
      <c r="A82" s="173"/>
      <c r="B82" s="16" t="s">
        <v>114</v>
      </c>
      <c r="C82" s="176"/>
      <c r="D82" s="172"/>
      <c r="E82" s="32"/>
      <c r="F82" s="32"/>
      <c r="G82" s="66"/>
      <c r="H82" s="117"/>
    </row>
    <row r="83" spans="1:8" x14ac:dyDescent="0.25">
      <c r="A83" s="173"/>
      <c r="B83" s="34" t="s">
        <v>28</v>
      </c>
      <c r="C83" s="176"/>
      <c r="D83" s="172"/>
      <c r="E83" s="32"/>
      <c r="F83" s="32"/>
      <c r="G83" s="66"/>
      <c r="H83" s="117"/>
    </row>
    <row r="84" spans="1:8" x14ac:dyDescent="0.25">
      <c r="A84" s="173"/>
      <c r="B84" s="16" t="s">
        <v>112</v>
      </c>
      <c r="C84" s="176"/>
      <c r="D84" s="172"/>
      <c r="E84" s="32"/>
      <c r="F84" s="32"/>
      <c r="G84" s="66">
        <v>211.66</v>
      </c>
      <c r="H84" s="117"/>
    </row>
    <row r="85" spans="1:8" x14ac:dyDescent="0.25">
      <c r="A85" s="173"/>
      <c r="B85" s="16" t="s">
        <v>113</v>
      </c>
      <c r="C85" s="176"/>
      <c r="D85" s="172"/>
      <c r="E85" s="32"/>
      <c r="F85" s="32"/>
      <c r="G85" s="66">
        <v>55.07</v>
      </c>
      <c r="H85" s="117"/>
    </row>
    <row r="86" spans="1:8" x14ac:dyDescent="0.25">
      <c r="A86" s="173"/>
      <c r="B86" s="16" t="s">
        <v>114</v>
      </c>
      <c r="C86" s="176"/>
      <c r="D86" s="172"/>
      <c r="E86" s="32"/>
      <c r="F86" s="32"/>
      <c r="G86" s="66">
        <v>55.07</v>
      </c>
      <c r="H86" s="117"/>
    </row>
    <row r="87" spans="1:8" ht="30" x14ac:dyDescent="0.25">
      <c r="A87" s="173"/>
      <c r="B87" s="34" t="s">
        <v>278</v>
      </c>
      <c r="C87" s="176"/>
      <c r="D87" s="172"/>
      <c r="E87" s="32"/>
      <c r="F87" s="32"/>
      <c r="G87" s="66"/>
      <c r="H87" s="117"/>
    </row>
    <row r="88" spans="1:8" x14ac:dyDescent="0.25">
      <c r="A88" s="173"/>
      <c r="B88" s="16" t="s">
        <v>112</v>
      </c>
      <c r="C88" s="176"/>
      <c r="D88" s="172"/>
      <c r="E88" s="32"/>
      <c r="F88" s="32"/>
      <c r="G88" s="66">
        <v>0</v>
      </c>
      <c r="H88" s="117"/>
    </row>
    <row r="89" spans="1:8" x14ac:dyDescent="0.25">
      <c r="A89" s="173"/>
      <c r="B89" s="16" t="s">
        <v>113</v>
      </c>
      <c r="C89" s="176"/>
      <c r="D89" s="172"/>
      <c r="E89" s="32"/>
      <c r="F89" s="32"/>
      <c r="G89" s="66">
        <v>0</v>
      </c>
      <c r="H89" s="117"/>
    </row>
    <row r="90" spans="1:8" x14ac:dyDescent="0.25">
      <c r="A90" s="173"/>
      <c r="B90" s="16" t="s">
        <v>114</v>
      </c>
      <c r="C90" s="176"/>
      <c r="D90" s="172"/>
      <c r="E90" s="32"/>
      <c r="F90" s="32"/>
      <c r="G90" s="66">
        <v>1.99</v>
      </c>
      <c r="H90" s="117"/>
    </row>
    <row r="91" spans="1:8" ht="30" x14ac:dyDescent="0.25">
      <c r="A91" s="173"/>
      <c r="B91" s="34" t="s">
        <v>30</v>
      </c>
      <c r="C91" s="176"/>
      <c r="D91" s="172"/>
      <c r="E91" s="32"/>
      <c r="F91" s="32"/>
      <c r="G91" s="66"/>
      <c r="H91" s="117"/>
    </row>
    <row r="92" spans="1:8" x14ac:dyDescent="0.25">
      <c r="A92" s="173"/>
      <c r="B92" s="16" t="s">
        <v>112</v>
      </c>
      <c r="C92" s="176"/>
      <c r="D92" s="172"/>
      <c r="E92" s="32"/>
      <c r="F92" s="32"/>
      <c r="G92" s="66">
        <v>176.53</v>
      </c>
      <c r="H92" s="117"/>
    </row>
    <row r="93" spans="1:8" x14ac:dyDescent="0.25">
      <c r="A93" s="173"/>
      <c r="B93" s="16" t="s">
        <v>113</v>
      </c>
      <c r="C93" s="176"/>
      <c r="D93" s="172"/>
      <c r="E93" s="32"/>
      <c r="F93" s="32"/>
      <c r="G93" s="66">
        <v>45.93</v>
      </c>
      <c r="H93" s="117"/>
    </row>
    <row r="94" spans="1:8" x14ac:dyDescent="0.25">
      <c r="A94" s="173"/>
      <c r="B94" s="16" t="s">
        <v>114</v>
      </c>
      <c r="C94" s="176"/>
      <c r="D94" s="172"/>
      <c r="E94" s="32"/>
      <c r="F94" s="32"/>
      <c r="G94" s="66">
        <v>45.93</v>
      </c>
      <c r="H94" s="117"/>
    </row>
    <row r="95" spans="1:8" ht="30" x14ac:dyDescent="0.25">
      <c r="A95" s="173"/>
      <c r="B95" s="44" t="s">
        <v>31</v>
      </c>
      <c r="C95" s="176"/>
      <c r="D95" s="172"/>
      <c r="E95" s="32"/>
      <c r="F95" s="32"/>
      <c r="G95" s="66"/>
      <c r="H95" s="117"/>
    </row>
    <row r="96" spans="1:8" x14ac:dyDescent="0.25">
      <c r="A96" s="173"/>
      <c r="B96" s="45" t="s">
        <v>32</v>
      </c>
      <c r="C96" s="176"/>
      <c r="D96" s="172"/>
      <c r="E96" s="32"/>
      <c r="F96" s="32"/>
      <c r="G96" s="66"/>
      <c r="H96" s="117"/>
    </row>
    <row r="97" spans="1:8" x14ac:dyDescent="0.25">
      <c r="A97" s="173"/>
      <c r="B97" s="16" t="s">
        <v>112</v>
      </c>
      <c r="C97" s="176"/>
      <c r="D97" s="172"/>
      <c r="E97" s="32"/>
      <c r="F97" s="32"/>
      <c r="G97" s="66">
        <v>24290.85</v>
      </c>
      <c r="H97" s="117"/>
    </row>
    <row r="98" spans="1:8" x14ac:dyDescent="0.25">
      <c r="A98" s="173"/>
      <c r="B98" s="16" t="s">
        <v>113</v>
      </c>
      <c r="C98" s="176"/>
      <c r="D98" s="172"/>
      <c r="E98" s="32"/>
      <c r="F98" s="32"/>
      <c r="G98" s="66">
        <v>8636.43</v>
      </c>
      <c r="H98" s="117"/>
    </row>
    <row r="99" spans="1:8" x14ac:dyDescent="0.25">
      <c r="A99" s="173"/>
      <c r="B99" s="16" t="s">
        <v>114</v>
      </c>
      <c r="C99" s="176"/>
      <c r="D99" s="172"/>
      <c r="E99" s="32"/>
      <c r="F99" s="32"/>
      <c r="G99" s="66">
        <v>4705.75</v>
      </c>
      <c r="H99" s="117"/>
    </row>
    <row r="100" spans="1:8" x14ac:dyDescent="0.25">
      <c r="A100" s="173"/>
      <c r="B100" s="45" t="s">
        <v>34</v>
      </c>
      <c r="C100" s="176"/>
      <c r="D100" s="172"/>
      <c r="E100" s="32"/>
      <c r="F100" s="32"/>
      <c r="G100" s="66"/>
      <c r="H100" s="117"/>
    </row>
    <row r="101" spans="1:8" x14ac:dyDescent="0.25">
      <c r="A101" s="173"/>
      <c r="B101" s="16" t="s">
        <v>112</v>
      </c>
      <c r="C101" s="176"/>
      <c r="D101" s="172"/>
      <c r="E101" s="32"/>
      <c r="F101" s="32"/>
      <c r="G101" s="66"/>
      <c r="H101" s="117"/>
    </row>
    <row r="102" spans="1:8" x14ac:dyDescent="0.25">
      <c r="A102" s="173"/>
      <c r="B102" s="16" t="s">
        <v>113</v>
      </c>
      <c r="C102" s="176"/>
      <c r="D102" s="172"/>
      <c r="E102" s="32"/>
      <c r="F102" s="32"/>
      <c r="G102" s="66"/>
      <c r="H102" s="117"/>
    </row>
    <row r="103" spans="1:8" x14ac:dyDescent="0.25">
      <c r="A103" s="173"/>
      <c r="B103" s="16" t="s">
        <v>114</v>
      </c>
      <c r="C103" s="176"/>
      <c r="D103" s="172"/>
      <c r="E103" s="32"/>
      <c r="F103" s="32"/>
      <c r="G103" s="66"/>
      <c r="H103" s="117"/>
    </row>
    <row r="104" spans="1:8" x14ac:dyDescent="0.25">
      <c r="A104" s="173"/>
      <c r="B104" s="45" t="s">
        <v>81</v>
      </c>
      <c r="C104" s="176"/>
      <c r="D104" s="172"/>
      <c r="E104" s="32"/>
      <c r="F104" s="32"/>
      <c r="G104" s="66"/>
      <c r="H104" s="117"/>
    </row>
    <row r="105" spans="1:8" x14ac:dyDescent="0.25">
      <c r="A105" s="173"/>
      <c r="B105" s="45" t="s">
        <v>101</v>
      </c>
      <c r="C105" s="176"/>
      <c r="D105" s="172"/>
      <c r="E105" s="32"/>
      <c r="F105" s="32"/>
      <c r="G105" s="66"/>
      <c r="H105" s="117"/>
    </row>
    <row r="106" spans="1:8" ht="45" x14ac:dyDescent="0.25">
      <c r="A106" s="173"/>
      <c r="B106" s="44" t="s">
        <v>37</v>
      </c>
      <c r="C106" s="176"/>
      <c r="D106" s="172"/>
      <c r="E106" s="32"/>
      <c r="F106" s="32"/>
      <c r="G106" s="66"/>
      <c r="H106" s="117"/>
    </row>
    <row r="107" spans="1:8" x14ac:dyDescent="0.25">
      <c r="A107" s="173"/>
      <c r="B107" s="46" t="s">
        <v>115</v>
      </c>
      <c r="C107" s="176"/>
      <c r="D107" s="172"/>
      <c r="E107" s="32"/>
      <c r="F107" s="32"/>
      <c r="G107" s="66"/>
      <c r="H107" s="117"/>
    </row>
    <row r="108" spans="1:8" ht="30" x14ac:dyDescent="0.25">
      <c r="A108" s="173"/>
      <c r="B108" s="44" t="s">
        <v>116</v>
      </c>
      <c r="C108" s="176"/>
      <c r="D108" s="172"/>
      <c r="E108" s="32"/>
      <c r="F108" s="32"/>
      <c r="G108" s="66"/>
      <c r="H108" s="117"/>
    </row>
    <row r="109" spans="1:8" x14ac:dyDescent="0.25">
      <c r="A109" s="173"/>
      <c r="B109" s="16" t="s">
        <v>112</v>
      </c>
      <c r="C109" s="176"/>
      <c r="D109" s="172"/>
      <c r="E109" s="32"/>
      <c r="F109" s="32"/>
      <c r="G109" s="66">
        <v>15144.1</v>
      </c>
      <c r="H109" s="117"/>
    </row>
    <row r="110" spans="1:8" x14ac:dyDescent="0.25">
      <c r="A110" s="173"/>
      <c r="B110" s="16" t="s">
        <v>113</v>
      </c>
      <c r="C110" s="176"/>
      <c r="D110" s="172"/>
      <c r="E110" s="32"/>
      <c r="F110" s="32"/>
      <c r="G110" s="66"/>
      <c r="H110" s="117"/>
    </row>
    <row r="111" spans="1:8" x14ac:dyDescent="0.25">
      <c r="A111" s="173"/>
      <c r="B111" s="16" t="s">
        <v>114</v>
      </c>
      <c r="C111" s="176"/>
      <c r="D111" s="172"/>
      <c r="E111" s="32"/>
      <c r="F111" s="32"/>
      <c r="G111" s="66"/>
      <c r="H111" s="117"/>
    </row>
    <row r="112" spans="1:8" ht="30" x14ac:dyDescent="0.25">
      <c r="A112" s="173"/>
      <c r="B112" s="44" t="s">
        <v>117</v>
      </c>
      <c r="C112" s="176"/>
      <c r="D112" s="172"/>
      <c r="E112" s="32"/>
      <c r="F112" s="32"/>
      <c r="G112" s="66"/>
      <c r="H112" s="117"/>
    </row>
    <row r="113" spans="1:8" x14ac:dyDescent="0.25">
      <c r="A113" s="173"/>
      <c r="B113" s="16" t="s">
        <v>112</v>
      </c>
      <c r="C113" s="176"/>
      <c r="D113" s="172"/>
      <c r="E113" s="32"/>
      <c r="F113" s="32"/>
      <c r="G113" s="66"/>
      <c r="H113" s="117"/>
    </row>
    <row r="114" spans="1:8" x14ac:dyDescent="0.25">
      <c r="A114" s="173"/>
      <c r="B114" s="16" t="s">
        <v>113</v>
      </c>
      <c r="C114" s="176"/>
      <c r="D114" s="172"/>
      <c r="E114" s="32"/>
      <c r="F114" s="32"/>
      <c r="G114" s="66">
        <v>6572.46</v>
      </c>
      <c r="H114" s="117"/>
    </row>
    <row r="115" spans="1:8" x14ac:dyDescent="0.25">
      <c r="A115" s="173"/>
      <c r="B115" s="16" t="s">
        <v>114</v>
      </c>
      <c r="C115" s="176"/>
      <c r="D115" s="172"/>
      <c r="E115" s="32"/>
      <c r="F115" s="32"/>
      <c r="G115" s="66"/>
      <c r="H115" s="117"/>
    </row>
    <row r="116" spans="1:8" ht="30" x14ac:dyDescent="0.25">
      <c r="A116" s="173"/>
      <c r="B116" s="44" t="s">
        <v>118</v>
      </c>
      <c r="C116" s="176"/>
      <c r="D116" s="172"/>
      <c r="E116" s="32"/>
      <c r="F116" s="32"/>
      <c r="G116" s="66"/>
      <c r="H116" s="117"/>
    </row>
    <row r="117" spans="1:8" x14ac:dyDescent="0.25">
      <c r="A117" s="173"/>
      <c r="B117" s="16" t="s">
        <v>112</v>
      </c>
      <c r="C117" s="176"/>
      <c r="D117" s="172"/>
      <c r="E117" s="32"/>
      <c r="F117" s="32"/>
      <c r="G117" s="66"/>
      <c r="H117" s="117"/>
    </row>
    <row r="118" spans="1:8" x14ac:dyDescent="0.25">
      <c r="A118" s="173"/>
      <c r="B118" s="16" t="s">
        <v>113</v>
      </c>
      <c r="C118" s="176"/>
      <c r="D118" s="172"/>
      <c r="E118" s="32"/>
      <c r="F118" s="32"/>
      <c r="G118" s="66">
        <v>4473.4799999999996</v>
      </c>
      <c r="H118" s="117"/>
    </row>
    <row r="119" spans="1:8" x14ac:dyDescent="0.25">
      <c r="A119" s="173"/>
      <c r="B119" s="16" t="s">
        <v>114</v>
      </c>
      <c r="C119" s="176"/>
      <c r="D119" s="172"/>
      <c r="E119" s="32"/>
      <c r="F119" s="32"/>
      <c r="G119" s="66"/>
      <c r="H119" s="117"/>
    </row>
    <row r="120" spans="1:8" ht="30" x14ac:dyDescent="0.25">
      <c r="A120" s="173"/>
      <c r="B120" s="44" t="s">
        <v>119</v>
      </c>
      <c r="C120" s="176"/>
      <c r="D120" s="172"/>
      <c r="E120" s="32"/>
      <c r="F120" s="32"/>
      <c r="G120" s="66"/>
      <c r="H120" s="117"/>
    </row>
    <row r="121" spans="1:8" x14ac:dyDescent="0.25">
      <c r="A121" s="173"/>
      <c r="B121" s="16" t="s">
        <v>112</v>
      </c>
      <c r="C121" s="176"/>
      <c r="D121" s="172"/>
      <c r="E121" s="32"/>
      <c r="F121" s="32"/>
      <c r="G121" s="66"/>
      <c r="H121" s="117"/>
    </row>
    <row r="122" spans="1:8" x14ac:dyDescent="0.25">
      <c r="A122" s="173"/>
      <c r="B122" s="16" t="s">
        <v>113</v>
      </c>
      <c r="C122" s="176"/>
      <c r="D122" s="172"/>
      <c r="E122" s="32"/>
      <c r="F122" s="32"/>
      <c r="G122" s="66">
        <v>4130.05</v>
      </c>
      <c r="H122" s="117"/>
    </row>
    <row r="123" spans="1:8" x14ac:dyDescent="0.25">
      <c r="A123" s="173"/>
      <c r="B123" s="16" t="s">
        <v>114</v>
      </c>
      <c r="C123" s="176"/>
      <c r="D123" s="172"/>
      <c r="E123" s="32"/>
      <c r="F123" s="32"/>
      <c r="G123" s="66"/>
      <c r="H123" s="117"/>
    </row>
    <row r="124" spans="1:8" ht="30" x14ac:dyDescent="0.25">
      <c r="A124" s="173"/>
      <c r="B124" s="44" t="s">
        <v>120</v>
      </c>
      <c r="C124" s="176"/>
      <c r="D124" s="172"/>
      <c r="E124" s="32"/>
      <c r="F124" s="32"/>
      <c r="G124" s="66"/>
      <c r="H124" s="117"/>
    </row>
    <row r="125" spans="1:8" x14ac:dyDescent="0.25">
      <c r="A125" s="173"/>
      <c r="B125" s="16" t="s">
        <v>112</v>
      </c>
      <c r="C125" s="176"/>
      <c r="D125" s="172"/>
      <c r="E125" s="32"/>
      <c r="F125" s="32"/>
      <c r="G125" s="66"/>
      <c r="H125" s="117"/>
    </row>
    <row r="126" spans="1:8" x14ac:dyDescent="0.25">
      <c r="A126" s="173"/>
      <c r="B126" s="16" t="s">
        <v>113</v>
      </c>
      <c r="C126" s="176"/>
      <c r="D126" s="172"/>
      <c r="E126" s="32"/>
      <c r="F126" s="32"/>
      <c r="G126" s="66">
        <v>3309.49</v>
      </c>
      <c r="H126" s="117"/>
    </row>
    <row r="127" spans="1:8" x14ac:dyDescent="0.25">
      <c r="A127" s="173"/>
      <c r="B127" s="16" t="s">
        <v>114</v>
      </c>
      <c r="C127" s="176"/>
      <c r="D127" s="172"/>
      <c r="E127" s="32"/>
      <c r="F127" s="32"/>
      <c r="G127" s="66"/>
      <c r="H127" s="117"/>
    </row>
    <row r="128" spans="1:8" ht="30" x14ac:dyDescent="0.25">
      <c r="A128" s="173"/>
      <c r="B128" s="44" t="s">
        <v>121</v>
      </c>
      <c r="C128" s="176"/>
      <c r="D128" s="172"/>
      <c r="E128" s="32"/>
      <c r="F128" s="32"/>
      <c r="G128" s="66"/>
      <c r="H128" s="117"/>
    </row>
    <row r="129" spans="1:8" x14ac:dyDescent="0.25">
      <c r="A129" s="173"/>
      <c r="B129" s="16" t="s">
        <v>112</v>
      </c>
      <c r="C129" s="176"/>
      <c r="D129" s="172"/>
      <c r="E129" s="32"/>
      <c r="F129" s="32"/>
      <c r="G129" s="66"/>
      <c r="H129" s="117"/>
    </row>
    <row r="130" spans="1:8" x14ac:dyDescent="0.25">
      <c r="A130" s="173"/>
      <c r="B130" s="16" t="s">
        <v>113</v>
      </c>
      <c r="C130" s="176"/>
      <c r="D130" s="172"/>
      <c r="E130" s="32"/>
      <c r="F130" s="32"/>
      <c r="G130" s="66"/>
      <c r="H130" s="117"/>
    </row>
    <row r="131" spans="1:8" x14ac:dyDescent="0.25">
      <c r="A131" s="173"/>
      <c r="B131" s="16" t="s">
        <v>114</v>
      </c>
      <c r="C131" s="176"/>
      <c r="D131" s="172"/>
      <c r="E131" s="32"/>
      <c r="F131" s="32"/>
      <c r="G131" s="66">
        <v>1607.88</v>
      </c>
      <c r="H131" s="117"/>
    </row>
    <row r="132" spans="1:8" ht="30" x14ac:dyDescent="0.25">
      <c r="A132" s="173"/>
      <c r="B132" s="44" t="s">
        <v>122</v>
      </c>
      <c r="C132" s="176"/>
      <c r="D132" s="172"/>
      <c r="E132" s="32"/>
      <c r="F132" s="32"/>
      <c r="G132" s="66"/>
      <c r="H132" s="117"/>
    </row>
    <row r="133" spans="1:8" x14ac:dyDescent="0.25">
      <c r="A133" s="173"/>
      <c r="B133" s="16" t="s">
        <v>112</v>
      </c>
      <c r="C133" s="176"/>
      <c r="D133" s="172"/>
      <c r="E133" s="32"/>
      <c r="F133" s="32"/>
      <c r="G133" s="66"/>
      <c r="H133" s="117"/>
    </row>
    <row r="134" spans="1:8" x14ac:dyDescent="0.25">
      <c r="A134" s="173"/>
      <c r="B134" s="16" t="s">
        <v>113</v>
      </c>
      <c r="C134" s="176"/>
      <c r="D134" s="172"/>
      <c r="E134" s="32"/>
      <c r="F134" s="32"/>
      <c r="G134" s="66"/>
      <c r="H134" s="117"/>
    </row>
    <row r="135" spans="1:8" x14ac:dyDescent="0.25">
      <c r="A135" s="173"/>
      <c r="B135" s="16" t="s">
        <v>114</v>
      </c>
      <c r="C135" s="176"/>
      <c r="D135" s="172"/>
      <c r="E135" s="32"/>
      <c r="F135" s="32"/>
      <c r="G135" s="66">
        <v>3815.72</v>
      </c>
      <c r="H135" s="117"/>
    </row>
    <row r="136" spans="1:8" x14ac:dyDescent="0.25">
      <c r="A136" s="173"/>
      <c r="B136" s="177" t="s">
        <v>40</v>
      </c>
      <c r="C136" s="177"/>
      <c r="D136" s="177"/>
      <c r="E136" s="177"/>
      <c r="F136" s="177"/>
      <c r="G136" s="177"/>
      <c r="H136" s="177"/>
    </row>
    <row r="137" spans="1:8" ht="75" x14ac:dyDescent="0.25">
      <c r="A137" s="173"/>
      <c r="B137" s="94" t="s">
        <v>135</v>
      </c>
      <c r="C137" s="173">
        <v>0.4</v>
      </c>
      <c r="D137" s="173" t="s">
        <v>43</v>
      </c>
      <c r="E137" s="173"/>
      <c r="F137" s="173"/>
      <c r="G137" s="173"/>
      <c r="H137" s="114"/>
    </row>
    <row r="138" spans="1:8" x14ac:dyDescent="0.25">
      <c r="A138" s="173"/>
      <c r="B138" s="16" t="s">
        <v>125</v>
      </c>
      <c r="C138" s="173"/>
      <c r="D138" s="173"/>
      <c r="E138" s="115"/>
      <c r="F138" s="115"/>
      <c r="G138" s="123"/>
      <c r="H138" s="117">
        <v>979.91</v>
      </c>
    </row>
    <row r="139" spans="1:8" x14ac:dyDescent="0.25">
      <c r="A139" s="173"/>
      <c r="B139" s="16" t="s">
        <v>113</v>
      </c>
      <c r="C139" s="173"/>
      <c r="D139" s="173"/>
      <c r="E139" s="115"/>
      <c r="F139" s="115"/>
      <c r="G139" s="123"/>
      <c r="H139" s="117">
        <v>254.95</v>
      </c>
    </row>
    <row r="140" spans="1:8" x14ac:dyDescent="0.25">
      <c r="A140" s="173"/>
      <c r="B140" s="16" t="s">
        <v>114</v>
      </c>
      <c r="C140" s="173"/>
      <c r="D140" s="173"/>
      <c r="E140" s="115"/>
      <c r="F140" s="115"/>
      <c r="G140" s="123"/>
      <c r="H140" s="117">
        <v>256.95</v>
      </c>
    </row>
    <row r="141" spans="1:8" x14ac:dyDescent="0.25">
      <c r="A141" s="173"/>
      <c r="B141" s="94" t="s">
        <v>44</v>
      </c>
      <c r="C141" s="173"/>
      <c r="D141" s="173"/>
      <c r="E141" s="115"/>
      <c r="F141" s="115"/>
      <c r="G141" s="123"/>
      <c r="H141" s="114"/>
    </row>
    <row r="142" spans="1:8" ht="30" x14ac:dyDescent="0.25">
      <c r="A142" s="173"/>
      <c r="B142" s="94" t="s">
        <v>17</v>
      </c>
      <c r="C142" s="173"/>
      <c r="D142" s="173"/>
      <c r="E142" s="123"/>
      <c r="F142" s="123"/>
      <c r="G142" s="123"/>
      <c r="H142" s="117"/>
    </row>
    <row r="143" spans="1:8" x14ac:dyDescent="0.25">
      <c r="A143" s="173"/>
      <c r="B143" s="16" t="s">
        <v>125</v>
      </c>
      <c r="C143" s="173"/>
      <c r="D143" s="173"/>
      <c r="E143" s="123"/>
      <c r="F143" s="123"/>
      <c r="G143" s="123"/>
      <c r="H143" s="117">
        <v>591.72</v>
      </c>
    </row>
    <row r="144" spans="1:8" x14ac:dyDescent="0.25">
      <c r="A144" s="173"/>
      <c r="B144" s="16" t="s">
        <v>113</v>
      </c>
      <c r="C144" s="173"/>
      <c r="D144" s="173"/>
      <c r="E144" s="123"/>
      <c r="F144" s="123"/>
      <c r="G144" s="123"/>
      <c r="H144" s="117">
        <v>153.94999999999999</v>
      </c>
    </row>
    <row r="145" spans="1:8" x14ac:dyDescent="0.25">
      <c r="A145" s="173"/>
      <c r="B145" s="16" t="s">
        <v>114</v>
      </c>
      <c r="C145" s="173"/>
      <c r="D145" s="173"/>
      <c r="E145" s="123"/>
      <c r="F145" s="123"/>
      <c r="G145" s="123"/>
      <c r="H145" s="117">
        <v>153.94999999999999</v>
      </c>
    </row>
    <row r="146" spans="1:8" x14ac:dyDescent="0.25">
      <c r="A146" s="173"/>
      <c r="B146" s="94" t="s">
        <v>28</v>
      </c>
      <c r="C146" s="173"/>
      <c r="D146" s="173"/>
      <c r="E146" s="11"/>
      <c r="F146" s="11"/>
      <c r="G146" s="32"/>
      <c r="H146" s="11"/>
    </row>
    <row r="147" spans="1:8" x14ac:dyDescent="0.25">
      <c r="A147" s="173"/>
      <c r="B147" s="16" t="s">
        <v>125</v>
      </c>
      <c r="C147" s="173"/>
      <c r="D147" s="173"/>
      <c r="E147" s="123"/>
      <c r="F147" s="123"/>
      <c r="G147" s="123"/>
      <c r="H147" s="117">
        <v>211.66</v>
      </c>
    </row>
    <row r="148" spans="1:8" x14ac:dyDescent="0.25">
      <c r="A148" s="173"/>
      <c r="B148" s="16" t="s">
        <v>113</v>
      </c>
      <c r="C148" s="173"/>
      <c r="D148" s="173"/>
      <c r="E148" s="123"/>
      <c r="F148" s="123"/>
      <c r="G148" s="123"/>
      <c r="H148" s="117">
        <v>55.07</v>
      </c>
    </row>
    <row r="149" spans="1:8" x14ac:dyDescent="0.25">
      <c r="A149" s="173"/>
      <c r="B149" s="16" t="s">
        <v>114</v>
      </c>
      <c r="C149" s="173"/>
      <c r="D149" s="173"/>
      <c r="E149" s="123"/>
      <c r="F149" s="123"/>
      <c r="G149" s="123"/>
      <c r="H149" s="117">
        <v>55.07</v>
      </c>
    </row>
    <row r="150" spans="1:8" ht="45" x14ac:dyDescent="0.25">
      <c r="A150" s="173"/>
      <c r="B150" s="94" t="s">
        <v>123</v>
      </c>
      <c r="C150" s="173"/>
      <c r="D150" s="173"/>
      <c r="E150" s="11"/>
      <c r="F150" s="11"/>
      <c r="G150" s="32"/>
      <c r="H150" s="11"/>
    </row>
    <row r="151" spans="1:8" x14ac:dyDescent="0.25">
      <c r="A151" s="173"/>
      <c r="B151" s="16" t="s">
        <v>125</v>
      </c>
      <c r="C151" s="173"/>
      <c r="D151" s="173"/>
      <c r="E151" s="123"/>
      <c r="F151" s="123"/>
      <c r="G151" s="123"/>
      <c r="H151" s="117">
        <v>0</v>
      </c>
    </row>
    <row r="152" spans="1:8" x14ac:dyDescent="0.25">
      <c r="A152" s="173"/>
      <c r="B152" s="16" t="s">
        <v>113</v>
      </c>
      <c r="C152" s="173"/>
      <c r="D152" s="173"/>
      <c r="E152" s="123"/>
      <c r="F152" s="123"/>
      <c r="G152" s="123"/>
      <c r="H152" s="117">
        <v>0</v>
      </c>
    </row>
    <row r="153" spans="1:8" x14ac:dyDescent="0.25">
      <c r="A153" s="173"/>
      <c r="B153" s="16" t="s">
        <v>114</v>
      </c>
      <c r="C153" s="173"/>
      <c r="D153" s="173"/>
      <c r="E153" s="123"/>
      <c r="F153" s="123"/>
      <c r="G153" s="123"/>
      <c r="H153" s="117">
        <v>1.99</v>
      </c>
    </row>
    <row r="154" spans="1:8" ht="30" x14ac:dyDescent="0.25">
      <c r="A154" s="173"/>
      <c r="B154" s="94" t="s">
        <v>30</v>
      </c>
      <c r="C154" s="173"/>
      <c r="D154" s="173"/>
      <c r="E154" s="11"/>
      <c r="F154" s="11"/>
      <c r="G154" s="32"/>
      <c r="H154" s="11"/>
    </row>
    <row r="155" spans="1:8" x14ac:dyDescent="0.25">
      <c r="A155" s="173"/>
      <c r="B155" s="16" t="s">
        <v>125</v>
      </c>
      <c r="C155" s="173"/>
      <c r="D155" s="173"/>
      <c r="E155" s="123"/>
      <c r="F155" s="123"/>
      <c r="G155" s="123"/>
      <c r="H155" s="117">
        <v>176.53</v>
      </c>
    </row>
    <row r="156" spans="1:8" x14ac:dyDescent="0.25">
      <c r="A156" s="173"/>
      <c r="B156" s="16" t="s">
        <v>113</v>
      </c>
      <c r="C156" s="173"/>
      <c r="D156" s="173"/>
      <c r="E156" s="123"/>
      <c r="F156" s="123"/>
      <c r="G156" s="123"/>
      <c r="H156" s="117">
        <v>45.93</v>
      </c>
    </row>
    <row r="157" spans="1:8" x14ac:dyDescent="0.25">
      <c r="A157" s="173"/>
      <c r="B157" s="16" t="s">
        <v>114</v>
      </c>
      <c r="C157" s="173"/>
      <c r="D157" s="173"/>
      <c r="E157" s="123"/>
      <c r="F157" s="123"/>
      <c r="G157" s="123"/>
      <c r="H157" s="117">
        <v>45.93</v>
      </c>
    </row>
    <row r="158" spans="1:8" ht="45" x14ac:dyDescent="0.25">
      <c r="A158" s="173"/>
      <c r="B158" s="94" t="s">
        <v>124</v>
      </c>
      <c r="C158" s="173"/>
      <c r="D158" s="173" t="s">
        <v>48</v>
      </c>
      <c r="E158" s="217"/>
      <c r="F158" s="217"/>
      <c r="G158" s="217"/>
      <c r="H158" s="117"/>
    </row>
    <row r="159" spans="1:8" x14ac:dyDescent="0.25">
      <c r="A159" s="173"/>
      <c r="B159" s="94" t="s">
        <v>44</v>
      </c>
      <c r="C159" s="173"/>
      <c r="D159" s="173"/>
      <c r="E159" s="123"/>
      <c r="F159" s="123"/>
      <c r="G159" s="123"/>
      <c r="H159" s="117"/>
    </row>
    <row r="160" spans="1:8" x14ac:dyDescent="0.25">
      <c r="A160" s="173"/>
      <c r="B160" s="16" t="s">
        <v>125</v>
      </c>
      <c r="C160" s="173"/>
      <c r="D160" s="173"/>
      <c r="E160" s="123"/>
      <c r="F160" s="123"/>
      <c r="G160" s="123"/>
      <c r="H160" s="181">
        <v>158523.4</v>
      </c>
    </row>
    <row r="161" spans="1:8" x14ac:dyDescent="0.25">
      <c r="A161" s="173"/>
      <c r="B161" s="16" t="s">
        <v>113</v>
      </c>
      <c r="C161" s="173"/>
      <c r="D161" s="173"/>
      <c r="E161" s="123"/>
      <c r="F161" s="123"/>
      <c r="G161" s="123"/>
      <c r="H161" s="181"/>
    </row>
    <row r="162" spans="1:8" x14ac:dyDescent="0.25">
      <c r="A162" s="173"/>
      <c r="B162" s="16" t="s">
        <v>114</v>
      </c>
      <c r="C162" s="173"/>
      <c r="D162" s="173"/>
      <c r="E162" s="123"/>
      <c r="F162" s="123"/>
      <c r="G162" s="123"/>
      <c r="H162" s="181"/>
    </row>
    <row r="163" spans="1:8" ht="45" x14ac:dyDescent="0.25">
      <c r="A163" s="173"/>
      <c r="B163" s="94" t="s">
        <v>126</v>
      </c>
      <c r="C163" s="173"/>
      <c r="D163" s="173"/>
      <c r="E163" s="217"/>
      <c r="F163" s="217"/>
      <c r="G163" s="217"/>
      <c r="H163" s="117"/>
    </row>
    <row r="164" spans="1:8" x14ac:dyDescent="0.25">
      <c r="A164" s="173"/>
      <c r="B164" s="94" t="s">
        <v>44</v>
      </c>
      <c r="C164" s="173"/>
      <c r="D164" s="173"/>
      <c r="E164" s="123"/>
      <c r="F164" s="123"/>
      <c r="G164" s="123"/>
      <c r="H164" s="117"/>
    </row>
    <row r="165" spans="1:8" x14ac:dyDescent="0.25">
      <c r="A165" s="173"/>
      <c r="B165" s="16" t="s">
        <v>125</v>
      </c>
      <c r="C165" s="173"/>
      <c r="D165" s="173"/>
      <c r="E165" s="123"/>
      <c r="F165" s="123"/>
      <c r="G165" s="123"/>
      <c r="H165" s="181">
        <v>199100</v>
      </c>
    </row>
    <row r="166" spans="1:8" x14ac:dyDescent="0.25">
      <c r="A166" s="173"/>
      <c r="B166" s="16" t="s">
        <v>113</v>
      </c>
      <c r="C166" s="173"/>
      <c r="D166" s="173"/>
      <c r="E166" s="32"/>
      <c r="F166" s="32"/>
      <c r="G166" s="32"/>
      <c r="H166" s="181"/>
    </row>
    <row r="167" spans="1:8" x14ac:dyDescent="0.25">
      <c r="A167" s="173"/>
      <c r="B167" s="16" t="s">
        <v>114</v>
      </c>
      <c r="C167" s="173"/>
      <c r="D167" s="173"/>
      <c r="E167" s="32"/>
      <c r="F167" s="32"/>
      <c r="G167" s="32"/>
      <c r="H167" s="181"/>
    </row>
    <row r="168" spans="1:8" ht="30" x14ac:dyDescent="0.25">
      <c r="A168" s="173"/>
      <c r="B168" s="93" t="s">
        <v>127</v>
      </c>
      <c r="C168" s="173"/>
      <c r="D168" s="173" t="s">
        <v>21</v>
      </c>
      <c r="E168" s="32"/>
      <c r="F168" s="32"/>
      <c r="G168" s="32"/>
      <c r="H168" s="117"/>
    </row>
    <row r="169" spans="1:8" x14ac:dyDescent="0.25">
      <c r="A169" s="173"/>
      <c r="B169" s="93" t="s">
        <v>44</v>
      </c>
      <c r="C169" s="173"/>
      <c r="D169" s="173"/>
      <c r="E169" s="217"/>
      <c r="F169" s="217"/>
      <c r="G169" s="217"/>
      <c r="H169" s="117"/>
    </row>
    <row r="170" spans="1:8" ht="30" x14ac:dyDescent="0.25">
      <c r="A170" s="173"/>
      <c r="B170" s="93" t="s">
        <v>128</v>
      </c>
      <c r="C170" s="173"/>
      <c r="D170" s="173"/>
      <c r="E170" s="123"/>
      <c r="F170" s="123"/>
      <c r="G170" s="123"/>
      <c r="H170" s="117"/>
    </row>
    <row r="171" spans="1:8" x14ac:dyDescent="0.25">
      <c r="A171" s="173"/>
      <c r="B171" s="16" t="s">
        <v>125</v>
      </c>
      <c r="C171" s="173"/>
      <c r="D171" s="173"/>
      <c r="E171" s="123"/>
      <c r="F171" s="123"/>
      <c r="G171" s="123"/>
      <c r="H171" s="117">
        <v>2177.69</v>
      </c>
    </row>
    <row r="172" spans="1:8" x14ac:dyDescent="0.25">
      <c r="A172" s="173"/>
      <c r="B172" s="16" t="s">
        <v>113</v>
      </c>
      <c r="C172" s="173"/>
      <c r="D172" s="173"/>
      <c r="E172" s="123"/>
      <c r="F172" s="123"/>
      <c r="G172" s="123"/>
      <c r="H172" s="117"/>
    </row>
    <row r="173" spans="1:8" x14ac:dyDescent="0.25">
      <c r="A173" s="173"/>
      <c r="B173" s="16" t="s">
        <v>114</v>
      </c>
      <c r="C173" s="173"/>
      <c r="D173" s="173"/>
      <c r="E173" s="123"/>
      <c r="F173" s="123"/>
      <c r="G173" s="123"/>
      <c r="H173" s="117"/>
    </row>
    <row r="174" spans="1:8" ht="30" x14ac:dyDescent="0.25">
      <c r="A174" s="173"/>
      <c r="B174" s="93" t="s">
        <v>129</v>
      </c>
      <c r="C174" s="173"/>
      <c r="D174" s="173"/>
      <c r="E174" s="123"/>
      <c r="F174" s="123"/>
      <c r="G174" s="123"/>
      <c r="H174" s="117"/>
    </row>
    <row r="175" spans="1:8" x14ac:dyDescent="0.25">
      <c r="A175" s="173"/>
      <c r="B175" s="16" t="s">
        <v>125</v>
      </c>
      <c r="C175" s="173"/>
      <c r="D175" s="173"/>
      <c r="E175" s="123"/>
      <c r="F175" s="123"/>
      <c r="G175" s="123"/>
      <c r="H175" s="117"/>
    </row>
    <row r="176" spans="1:8" x14ac:dyDescent="0.25">
      <c r="A176" s="173"/>
      <c r="B176" s="16" t="s">
        <v>113</v>
      </c>
      <c r="C176" s="173"/>
      <c r="D176" s="173"/>
      <c r="E176" s="123"/>
      <c r="F176" s="123"/>
      <c r="G176" s="123"/>
      <c r="H176" s="117">
        <v>936.13</v>
      </c>
    </row>
    <row r="177" spans="1:8" x14ac:dyDescent="0.25">
      <c r="A177" s="173"/>
      <c r="B177" s="16" t="s">
        <v>114</v>
      </c>
      <c r="C177" s="173"/>
      <c r="D177" s="173"/>
      <c r="E177" s="123"/>
      <c r="F177" s="123"/>
      <c r="G177" s="123"/>
      <c r="H177" s="117"/>
    </row>
    <row r="178" spans="1:8" ht="30" x14ac:dyDescent="0.25">
      <c r="A178" s="173"/>
      <c r="B178" s="93" t="s">
        <v>130</v>
      </c>
      <c r="C178" s="173"/>
      <c r="D178" s="173"/>
      <c r="E178" s="123"/>
      <c r="F178" s="123"/>
      <c r="G178" s="123"/>
      <c r="H178" s="117"/>
    </row>
    <row r="179" spans="1:8" x14ac:dyDescent="0.25">
      <c r="A179" s="173"/>
      <c r="B179" s="16" t="s">
        <v>125</v>
      </c>
      <c r="C179" s="173"/>
      <c r="D179" s="173"/>
      <c r="E179" s="123"/>
      <c r="F179" s="123"/>
      <c r="G179" s="123"/>
      <c r="H179" s="117"/>
    </row>
    <row r="180" spans="1:8" x14ac:dyDescent="0.25">
      <c r="A180" s="173"/>
      <c r="B180" s="16" t="s">
        <v>113</v>
      </c>
      <c r="C180" s="173"/>
      <c r="D180" s="173"/>
      <c r="E180" s="123"/>
      <c r="F180" s="123"/>
      <c r="G180" s="123"/>
      <c r="H180" s="117">
        <v>644.32000000000005</v>
      </c>
    </row>
    <row r="181" spans="1:8" x14ac:dyDescent="0.25">
      <c r="A181" s="173"/>
      <c r="B181" s="16" t="s">
        <v>114</v>
      </c>
      <c r="C181" s="173"/>
      <c r="D181" s="173"/>
      <c r="E181" s="123"/>
      <c r="F181" s="123"/>
      <c r="G181" s="123"/>
      <c r="H181" s="117"/>
    </row>
    <row r="182" spans="1:8" ht="30" x14ac:dyDescent="0.25">
      <c r="A182" s="173"/>
      <c r="B182" s="93" t="s">
        <v>131</v>
      </c>
      <c r="C182" s="173"/>
      <c r="D182" s="173"/>
      <c r="E182" s="123"/>
      <c r="F182" s="123"/>
      <c r="G182" s="123"/>
      <c r="H182" s="117"/>
    </row>
    <row r="183" spans="1:8" x14ac:dyDescent="0.25">
      <c r="A183" s="173"/>
      <c r="B183" s="16" t="s">
        <v>125</v>
      </c>
      <c r="C183" s="173"/>
      <c r="D183" s="173"/>
      <c r="E183" s="123"/>
      <c r="F183" s="123"/>
      <c r="G183" s="123"/>
      <c r="H183" s="117"/>
    </row>
    <row r="184" spans="1:8" x14ac:dyDescent="0.25">
      <c r="A184" s="173"/>
      <c r="B184" s="16" t="s">
        <v>113</v>
      </c>
      <c r="C184" s="173"/>
      <c r="D184" s="173"/>
      <c r="E184" s="123"/>
      <c r="F184" s="123"/>
      <c r="G184" s="123"/>
      <c r="H184" s="117">
        <v>583.85</v>
      </c>
    </row>
    <row r="185" spans="1:8" x14ac:dyDescent="0.25">
      <c r="A185" s="173"/>
      <c r="B185" s="16" t="s">
        <v>114</v>
      </c>
      <c r="C185" s="173"/>
      <c r="D185" s="173"/>
      <c r="E185" s="123"/>
      <c r="F185" s="123"/>
      <c r="G185" s="123"/>
      <c r="H185" s="117"/>
    </row>
    <row r="186" spans="1:8" ht="30" x14ac:dyDescent="0.25">
      <c r="A186" s="173"/>
      <c r="B186" s="93" t="s">
        <v>132</v>
      </c>
      <c r="C186" s="173"/>
      <c r="D186" s="173"/>
      <c r="E186" s="123"/>
      <c r="F186" s="123"/>
      <c r="G186" s="123"/>
      <c r="H186" s="117"/>
    </row>
    <row r="187" spans="1:8" x14ac:dyDescent="0.25">
      <c r="A187" s="173"/>
      <c r="B187" s="16" t="s">
        <v>125</v>
      </c>
      <c r="C187" s="173"/>
      <c r="D187" s="173"/>
      <c r="E187" s="123"/>
      <c r="F187" s="123"/>
      <c r="G187" s="123"/>
      <c r="H187" s="117"/>
    </row>
    <row r="188" spans="1:8" x14ac:dyDescent="0.25">
      <c r="A188" s="173"/>
      <c r="B188" s="16" t="s">
        <v>113</v>
      </c>
      <c r="C188" s="173"/>
      <c r="D188" s="173"/>
      <c r="E188" s="123"/>
      <c r="F188" s="123"/>
      <c r="G188" s="123"/>
      <c r="H188" s="117">
        <v>375.03</v>
      </c>
    </row>
    <row r="189" spans="1:8" x14ac:dyDescent="0.25">
      <c r="A189" s="173"/>
      <c r="B189" s="16" t="s">
        <v>114</v>
      </c>
      <c r="C189" s="173"/>
      <c r="D189" s="173"/>
      <c r="E189" s="123"/>
      <c r="F189" s="123"/>
      <c r="G189" s="123"/>
      <c r="H189" s="117"/>
    </row>
    <row r="190" spans="1:8" ht="30" x14ac:dyDescent="0.25">
      <c r="A190" s="173"/>
      <c r="B190" s="93" t="s">
        <v>133</v>
      </c>
      <c r="C190" s="173"/>
      <c r="D190" s="173"/>
      <c r="E190" s="123"/>
      <c r="F190" s="123"/>
      <c r="G190" s="123"/>
      <c r="H190" s="117"/>
    </row>
    <row r="191" spans="1:8" x14ac:dyDescent="0.25">
      <c r="A191" s="173"/>
      <c r="B191" s="16" t="s">
        <v>125</v>
      </c>
      <c r="C191" s="173"/>
      <c r="D191" s="173"/>
      <c r="E191" s="123"/>
      <c r="F191" s="123"/>
      <c r="G191" s="123"/>
      <c r="H191" s="117"/>
    </row>
    <row r="192" spans="1:8" x14ac:dyDescent="0.25">
      <c r="A192" s="173"/>
      <c r="B192" s="16" t="s">
        <v>113</v>
      </c>
      <c r="C192" s="173"/>
      <c r="D192" s="173"/>
      <c r="E192" s="123"/>
      <c r="F192" s="123"/>
      <c r="G192" s="123"/>
      <c r="H192" s="117"/>
    </row>
    <row r="193" spans="1:8" x14ac:dyDescent="0.25">
      <c r="A193" s="173"/>
      <c r="B193" s="16" t="s">
        <v>114</v>
      </c>
      <c r="C193" s="173"/>
      <c r="D193" s="173"/>
      <c r="E193" s="123"/>
      <c r="F193" s="123"/>
      <c r="G193" s="123"/>
      <c r="H193" s="117">
        <v>261.01</v>
      </c>
    </row>
    <row r="194" spans="1:8" ht="30" x14ac:dyDescent="0.25">
      <c r="A194" s="173"/>
      <c r="B194" s="93" t="s">
        <v>134</v>
      </c>
      <c r="C194" s="173"/>
      <c r="D194" s="173"/>
      <c r="E194" s="123"/>
      <c r="F194" s="123"/>
      <c r="G194" s="123"/>
      <c r="H194" s="117"/>
    </row>
    <row r="195" spans="1:8" x14ac:dyDescent="0.25">
      <c r="A195" s="173"/>
      <c r="B195" s="16" t="s">
        <v>125</v>
      </c>
      <c r="C195" s="173"/>
      <c r="D195" s="173"/>
      <c r="E195" s="123"/>
      <c r="F195" s="123"/>
      <c r="G195" s="123"/>
      <c r="H195" s="117"/>
    </row>
    <row r="196" spans="1:8" x14ac:dyDescent="0.25">
      <c r="A196" s="173"/>
      <c r="B196" s="16" t="s">
        <v>113</v>
      </c>
      <c r="C196" s="173"/>
      <c r="D196" s="173"/>
      <c r="E196" s="123"/>
      <c r="F196" s="123"/>
      <c r="G196" s="123"/>
      <c r="H196" s="117"/>
    </row>
    <row r="197" spans="1:8" x14ac:dyDescent="0.25">
      <c r="A197" s="173"/>
      <c r="B197" s="16" t="s">
        <v>114</v>
      </c>
      <c r="C197" s="173"/>
      <c r="D197" s="173"/>
      <c r="E197" s="123"/>
      <c r="F197" s="123"/>
      <c r="G197" s="123"/>
      <c r="H197" s="117">
        <v>557.84</v>
      </c>
    </row>
    <row r="198" spans="1:8" ht="75" x14ac:dyDescent="0.25">
      <c r="A198" s="173"/>
      <c r="B198" s="94" t="s">
        <v>266</v>
      </c>
      <c r="C198" s="176" t="s">
        <v>38</v>
      </c>
      <c r="D198" s="173" t="s">
        <v>43</v>
      </c>
      <c r="E198" s="217"/>
      <c r="F198" s="217"/>
      <c r="G198" s="217"/>
      <c r="H198" s="117"/>
    </row>
    <row r="199" spans="1:8" x14ac:dyDescent="0.25">
      <c r="A199" s="173"/>
      <c r="B199" s="16" t="s">
        <v>125</v>
      </c>
      <c r="C199" s="176"/>
      <c r="D199" s="173"/>
      <c r="E199" s="123"/>
      <c r="F199" s="123"/>
      <c r="G199" s="123"/>
      <c r="H199" s="117">
        <v>979.91</v>
      </c>
    </row>
    <row r="200" spans="1:8" x14ac:dyDescent="0.25">
      <c r="A200" s="173"/>
      <c r="B200" s="16" t="s">
        <v>113</v>
      </c>
      <c r="C200" s="176"/>
      <c r="D200" s="173"/>
      <c r="E200" s="123"/>
      <c r="F200" s="123"/>
      <c r="G200" s="123"/>
      <c r="H200" s="117">
        <v>254.95</v>
      </c>
    </row>
    <row r="201" spans="1:8" x14ac:dyDescent="0.25">
      <c r="A201" s="173"/>
      <c r="B201" s="16" t="s">
        <v>114</v>
      </c>
      <c r="C201" s="176"/>
      <c r="D201" s="173"/>
      <c r="E201" s="123"/>
      <c r="F201" s="123"/>
      <c r="G201" s="123"/>
      <c r="H201" s="117">
        <v>256.95</v>
      </c>
    </row>
    <row r="202" spans="1:8" x14ac:dyDescent="0.25">
      <c r="A202" s="173"/>
      <c r="B202" s="94" t="s">
        <v>44</v>
      </c>
      <c r="C202" s="176"/>
      <c r="D202" s="173"/>
      <c r="E202" s="11"/>
      <c r="F202" s="11"/>
      <c r="G202" s="32"/>
      <c r="H202" s="11"/>
    </row>
    <row r="203" spans="1:8" ht="30" x14ac:dyDescent="0.25">
      <c r="A203" s="173"/>
      <c r="B203" s="94" t="s">
        <v>17</v>
      </c>
      <c r="C203" s="176"/>
      <c r="D203" s="173"/>
      <c r="E203" s="11"/>
      <c r="F203" s="11"/>
      <c r="G203" s="32"/>
      <c r="H203" s="11"/>
    </row>
    <row r="204" spans="1:8" x14ac:dyDescent="0.25">
      <c r="A204" s="173"/>
      <c r="B204" s="16" t="s">
        <v>125</v>
      </c>
      <c r="C204" s="176"/>
      <c r="D204" s="173"/>
      <c r="E204" s="123"/>
      <c r="F204" s="123"/>
      <c r="G204" s="123"/>
      <c r="H204" s="117">
        <v>591.72</v>
      </c>
    </row>
    <row r="205" spans="1:8" x14ac:dyDescent="0.25">
      <c r="A205" s="173"/>
      <c r="B205" s="16" t="s">
        <v>113</v>
      </c>
      <c r="C205" s="176"/>
      <c r="D205" s="173"/>
      <c r="E205" s="123"/>
      <c r="F205" s="123"/>
      <c r="G205" s="123"/>
      <c r="H205" s="117">
        <v>153.94999999999999</v>
      </c>
    </row>
    <row r="206" spans="1:8" x14ac:dyDescent="0.25">
      <c r="A206" s="173"/>
      <c r="B206" s="16" t="s">
        <v>114</v>
      </c>
      <c r="C206" s="176"/>
      <c r="D206" s="173"/>
      <c r="E206" s="123"/>
      <c r="F206" s="123"/>
      <c r="G206" s="123"/>
      <c r="H206" s="117">
        <v>153.94999999999999</v>
      </c>
    </row>
    <row r="207" spans="1:8" x14ac:dyDescent="0.25">
      <c r="A207" s="173"/>
      <c r="B207" s="94" t="s">
        <v>28</v>
      </c>
      <c r="C207" s="176"/>
      <c r="D207" s="173"/>
      <c r="E207" s="123"/>
      <c r="F207" s="123"/>
      <c r="G207" s="123"/>
      <c r="H207" s="117"/>
    </row>
    <row r="208" spans="1:8" x14ac:dyDescent="0.25">
      <c r="A208" s="173"/>
      <c r="B208" s="16" t="s">
        <v>125</v>
      </c>
      <c r="C208" s="176"/>
      <c r="D208" s="173"/>
      <c r="E208" s="123"/>
      <c r="F208" s="123"/>
      <c r="G208" s="123"/>
      <c r="H208" s="117">
        <v>211.66</v>
      </c>
    </row>
    <row r="209" spans="1:8" x14ac:dyDescent="0.25">
      <c r="A209" s="173"/>
      <c r="B209" s="16" t="s">
        <v>113</v>
      </c>
      <c r="C209" s="176"/>
      <c r="D209" s="173"/>
      <c r="E209" s="123"/>
      <c r="F209" s="123"/>
      <c r="G209" s="123"/>
      <c r="H209" s="117">
        <v>55.07</v>
      </c>
    </row>
    <row r="210" spans="1:8" x14ac:dyDescent="0.25">
      <c r="A210" s="173"/>
      <c r="B210" s="16" t="s">
        <v>114</v>
      </c>
      <c r="C210" s="176"/>
      <c r="D210" s="173"/>
      <c r="E210" s="123"/>
      <c r="F210" s="123"/>
      <c r="G210" s="123"/>
      <c r="H210" s="117">
        <v>55.07</v>
      </c>
    </row>
    <row r="211" spans="1:8" ht="45" x14ac:dyDescent="0.25">
      <c r="A211" s="173"/>
      <c r="B211" s="94" t="s">
        <v>123</v>
      </c>
      <c r="C211" s="176"/>
      <c r="D211" s="173"/>
      <c r="E211" s="11"/>
      <c r="F211" s="11"/>
      <c r="G211" s="32"/>
      <c r="H211" s="11"/>
    </row>
    <row r="212" spans="1:8" x14ac:dyDescent="0.25">
      <c r="A212" s="173"/>
      <c r="B212" s="16" t="s">
        <v>125</v>
      </c>
      <c r="C212" s="176"/>
      <c r="D212" s="173"/>
      <c r="E212" s="123"/>
      <c r="F212" s="123"/>
      <c r="G212" s="123"/>
      <c r="H212" s="117">
        <v>0</v>
      </c>
    </row>
    <row r="213" spans="1:8" x14ac:dyDescent="0.25">
      <c r="A213" s="173"/>
      <c r="B213" s="16" t="s">
        <v>113</v>
      </c>
      <c r="C213" s="176"/>
      <c r="D213" s="173"/>
      <c r="E213" s="123"/>
      <c r="F213" s="123"/>
      <c r="G213" s="123"/>
      <c r="H213" s="117">
        <v>0</v>
      </c>
    </row>
    <row r="214" spans="1:8" x14ac:dyDescent="0.25">
      <c r="A214" s="173"/>
      <c r="B214" s="16" t="s">
        <v>114</v>
      </c>
      <c r="C214" s="176"/>
      <c r="D214" s="173"/>
      <c r="E214" s="123"/>
      <c r="F214" s="123"/>
      <c r="G214" s="123"/>
      <c r="H214" s="117">
        <v>1.99</v>
      </c>
    </row>
    <row r="215" spans="1:8" ht="30" x14ac:dyDescent="0.25">
      <c r="A215" s="173"/>
      <c r="B215" s="94" t="s">
        <v>30</v>
      </c>
      <c r="C215" s="176"/>
      <c r="D215" s="173"/>
      <c r="E215" s="123"/>
      <c r="F215" s="123"/>
      <c r="G215" s="123"/>
      <c r="H215" s="117"/>
    </row>
    <row r="216" spans="1:8" x14ac:dyDescent="0.25">
      <c r="A216" s="173"/>
      <c r="B216" s="16" t="s">
        <v>125</v>
      </c>
      <c r="C216" s="176"/>
      <c r="D216" s="173"/>
      <c r="E216" s="123"/>
      <c r="F216" s="123"/>
      <c r="G216" s="123"/>
      <c r="H216" s="117">
        <v>176.53</v>
      </c>
    </row>
    <row r="217" spans="1:8" x14ac:dyDescent="0.25">
      <c r="A217" s="173"/>
      <c r="B217" s="16" t="s">
        <v>113</v>
      </c>
      <c r="C217" s="176"/>
      <c r="D217" s="173"/>
      <c r="E217" s="123"/>
      <c r="F217" s="123"/>
      <c r="G217" s="123"/>
      <c r="H217" s="117">
        <v>45.93</v>
      </c>
    </row>
    <row r="218" spans="1:8" x14ac:dyDescent="0.25">
      <c r="A218" s="173"/>
      <c r="B218" s="16" t="s">
        <v>114</v>
      </c>
      <c r="C218" s="176"/>
      <c r="D218" s="173"/>
      <c r="E218" s="123"/>
      <c r="F218" s="123"/>
      <c r="G218" s="123"/>
      <c r="H218" s="117">
        <v>45.93</v>
      </c>
    </row>
    <row r="219" spans="1:8" ht="45" x14ac:dyDescent="0.25">
      <c r="A219" s="173"/>
      <c r="B219" s="94" t="s">
        <v>263</v>
      </c>
      <c r="C219" s="176"/>
      <c r="D219" s="173" t="s">
        <v>48</v>
      </c>
      <c r="E219" s="217"/>
      <c r="F219" s="217"/>
      <c r="G219" s="217"/>
      <c r="H219" s="117"/>
    </row>
    <row r="220" spans="1:8" x14ac:dyDescent="0.25">
      <c r="A220" s="173"/>
      <c r="B220" s="16" t="s">
        <v>125</v>
      </c>
      <c r="C220" s="176"/>
      <c r="D220" s="173"/>
      <c r="E220" s="123"/>
      <c r="F220" s="123"/>
      <c r="G220" s="123"/>
      <c r="H220" s="181">
        <v>161047.32</v>
      </c>
    </row>
    <row r="221" spans="1:8" x14ac:dyDescent="0.25">
      <c r="A221" s="173"/>
      <c r="B221" s="16" t="s">
        <v>113</v>
      </c>
      <c r="C221" s="176"/>
      <c r="D221" s="173"/>
      <c r="E221" s="123"/>
      <c r="F221" s="123"/>
      <c r="G221" s="123"/>
      <c r="H221" s="181"/>
    </row>
    <row r="222" spans="1:8" x14ac:dyDescent="0.25">
      <c r="A222" s="173"/>
      <c r="B222" s="16" t="s">
        <v>114</v>
      </c>
      <c r="C222" s="176"/>
      <c r="D222" s="173"/>
      <c r="E222" s="123"/>
      <c r="F222" s="123"/>
      <c r="G222" s="123"/>
      <c r="H222" s="181"/>
    </row>
    <row r="223" spans="1:8" ht="45" x14ac:dyDescent="0.25">
      <c r="A223" s="173"/>
      <c r="B223" s="94" t="s">
        <v>264</v>
      </c>
      <c r="C223" s="176"/>
      <c r="D223" s="173"/>
      <c r="E223" s="217"/>
      <c r="F223" s="217"/>
      <c r="G223" s="217"/>
      <c r="H223" s="117"/>
    </row>
    <row r="224" spans="1:8" x14ac:dyDescent="0.25">
      <c r="A224" s="173"/>
      <c r="B224" s="16" t="s">
        <v>125</v>
      </c>
      <c r="C224" s="176"/>
      <c r="D224" s="173"/>
      <c r="E224" s="123"/>
      <c r="F224" s="123"/>
      <c r="G224" s="123"/>
      <c r="H224" s="181">
        <v>326988.61</v>
      </c>
    </row>
    <row r="225" spans="1:8" x14ac:dyDescent="0.25">
      <c r="A225" s="173"/>
      <c r="B225" s="16" t="s">
        <v>113</v>
      </c>
      <c r="C225" s="176"/>
      <c r="D225" s="173"/>
      <c r="E225" s="32"/>
      <c r="F225" s="32"/>
      <c r="G225" s="32"/>
      <c r="H225" s="181"/>
    </row>
    <row r="226" spans="1:8" x14ac:dyDescent="0.25">
      <c r="A226" s="173"/>
      <c r="B226" s="16" t="s">
        <v>114</v>
      </c>
      <c r="C226" s="176"/>
      <c r="D226" s="173"/>
      <c r="E226" s="32"/>
      <c r="F226" s="32"/>
      <c r="G226" s="32"/>
      <c r="H226" s="181"/>
    </row>
    <row r="227" spans="1:8" ht="30" x14ac:dyDescent="0.25">
      <c r="A227" s="173"/>
      <c r="B227" s="93" t="s">
        <v>265</v>
      </c>
      <c r="C227" s="176"/>
      <c r="D227" s="173" t="s">
        <v>43</v>
      </c>
      <c r="E227" s="32"/>
      <c r="F227" s="32"/>
      <c r="G227" s="32"/>
      <c r="H227" s="117"/>
    </row>
    <row r="228" spans="1:8" ht="30" x14ac:dyDescent="0.25">
      <c r="A228" s="173"/>
      <c r="B228" s="93" t="s">
        <v>128</v>
      </c>
      <c r="C228" s="176"/>
      <c r="D228" s="173"/>
      <c r="E228" s="123"/>
      <c r="F228" s="123"/>
      <c r="G228" s="123"/>
      <c r="H228" s="117"/>
    </row>
    <row r="229" spans="1:8" x14ac:dyDescent="0.25">
      <c r="A229" s="173"/>
      <c r="B229" s="16" t="s">
        <v>125</v>
      </c>
      <c r="C229" s="176"/>
      <c r="D229" s="173"/>
      <c r="E229" s="123"/>
      <c r="F229" s="123"/>
      <c r="G229" s="123"/>
      <c r="H229" s="117">
        <v>2177.69</v>
      </c>
    </row>
    <row r="230" spans="1:8" x14ac:dyDescent="0.25">
      <c r="A230" s="173"/>
      <c r="B230" s="16" t="s">
        <v>113</v>
      </c>
      <c r="C230" s="176"/>
      <c r="D230" s="173"/>
      <c r="E230" s="123"/>
      <c r="F230" s="123"/>
      <c r="G230" s="123"/>
      <c r="H230" s="117"/>
    </row>
    <row r="231" spans="1:8" x14ac:dyDescent="0.25">
      <c r="A231" s="173"/>
      <c r="B231" s="16" t="s">
        <v>114</v>
      </c>
      <c r="C231" s="176"/>
      <c r="D231" s="173"/>
      <c r="E231" s="123"/>
      <c r="F231" s="123"/>
      <c r="G231" s="123"/>
      <c r="H231" s="117"/>
    </row>
    <row r="232" spans="1:8" ht="30" x14ac:dyDescent="0.25">
      <c r="A232" s="173"/>
      <c r="B232" s="93" t="s">
        <v>129</v>
      </c>
      <c r="C232" s="176"/>
      <c r="D232" s="173"/>
      <c r="E232" s="123"/>
      <c r="F232" s="123"/>
      <c r="G232" s="123"/>
      <c r="H232" s="117"/>
    </row>
    <row r="233" spans="1:8" x14ac:dyDescent="0.25">
      <c r="A233" s="173"/>
      <c r="B233" s="16" t="s">
        <v>125</v>
      </c>
      <c r="C233" s="176"/>
      <c r="D233" s="173"/>
      <c r="E233" s="123"/>
      <c r="F233" s="123"/>
      <c r="G233" s="123"/>
      <c r="H233" s="117"/>
    </row>
    <row r="234" spans="1:8" x14ac:dyDescent="0.25">
      <c r="A234" s="173"/>
      <c r="B234" s="16" t="s">
        <v>113</v>
      </c>
      <c r="C234" s="176"/>
      <c r="D234" s="173"/>
      <c r="E234" s="123"/>
      <c r="F234" s="123"/>
      <c r="G234" s="123"/>
      <c r="H234" s="117">
        <v>936.13</v>
      </c>
    </row>
    <row r="235" spans="1:8" x14ac:dyDescent="0.25">
      <c r="A235" s="173"/>
      <c r="B235" s="16" t="s">
        <v>114</v>
      </c>
      <c r="C235" s="176"/>
      <c r="D235" s="173"/>
      <c r="E235" s="123"/>
      <c r="F235" s="123"/>
      <c r="G235" s="123"/>
      <c r="H235" s="117"/>
    </row>
    <row r="236" spans="1:8" ht="30" x14ac:dyDescent="0.25">
      <c r="A236" s="173"/>
      <c r="B236" s="93" t="s">
        <v>130</v>
      </c>
      <c r="C236" s="176"/>
      <c r="D236" s="173"/>
      <c r="E236" s="123"/>
      <c r="F236" s="123"/>
      <c r="G236" s="123"/>
      <c r="H236" s="117"/>
    </row>
    <row r="237" spans="1:8" x14ac:dyDescent="0.25">
      <c r="A237" s="173"/>
      <c r="B237" s="16" t="s">
        <v>125</v>
      </c>
      <c r="C237" s="176"/>
      <c r="D237" s="173"/>
      <c r="E237" s="123"/>
      <c r="F237" s="123"/>
      <c r="G237" s="123"/>
      <c r="H237" s="117"/>
    </row>
    <row r="238" spans="1:8" x14ac:dyDescent="0.25">
      <c r="A238" s="173"/>
      <c r="B238" s="16" t="s">
        <v>113</v>
      </c>
      <c r="C238" s="176"/>
      <c r="D238" s="173"/>
      <c r="E238" s="123"/>
      <c r="F238" s="123"/>
      <c r="G238" s="123"/>
      <c r="H238" s="117">
        <v>644.32000000000005</v>
      </c>
    </row>
    <row r="239" spans="1:8" x14ac:dyDescent="0.25">
      <c r="A239" s="173"/>
      <c r="B239" s="16" t="s">
        <v>114</v>
      </c>
      <c r="C239" s="176"/>
      <c r="D239" s="173"/>
      <c r="E239" s="123"/>
      <c r="F239" s="123"/>
      <c r="G239" s="123"/>
      <c r="H239" s="117"/>
    </row>
    <row r="240" spans="1:8" ht="30" x14ac:dyDescent="0.25">
      <c r="A240" s="173"/>
      <c r="B240" s="93" t="s">
        <v>131</v>
      </c>
      <c r="C240" s="176"/>
      <c r="D240" s="173"/>
      <c r="E240" s="123"/>
      <c r="F240" s="123"/>
      <c r="G240" s="123"/>
      <c r="H240" s="117"/>
    </row>
    <row r="241" spans="1:8" x14ac:dyDescent="0.25">
      <c r="A241" s="173"/>
      <c r="B241" s="16" t="s">
        <v>125</v>
      </c>
      <c r="C241" s="176"/>
      <c r="D241" s="173"/>
      <c r="E241" s="123"/>
      <c r="F241" s="123"/>
      <c r="G241" s="123"/>
      <c r="H241" s="117"/>
    </row>
    <row r="242" spans="1:8" x14ac:dyDescent="0.25">
      <c r="A242" s="173"/>
      <c r="B242" s="16" t="s">
        <v>113</v>
      </c>
      <c r="C242" s="176"/>
      <c r="D242" s="173"/>
      <c r="E242" s="123"/>
      <c r="F242" s="123"/>
      <c r="G242" s="123"/>
      <c r="H242" s="117">
        <v>583.85</v>
      </c>
    </row>
    <row r="243" spans="1:8" x14ac:dyDescent="0.25">
      <c r="A243" s="173"/>
      <c r="B243" s="16" t="s">
        <v>114</v>
      </c>
      <c r="C243" s="176"/>
      <c r="D243" s="173"/>
      <c r="E243" s="123"/>
      <c r="F243" s="123"/>
      <c r="G243" s="123"/>
      <c r="H243" s="117"/>
    </row>
    <row r="244" spans="1:8" ht="30" x14ac:dyDescent="0.25">
      <c r="A244" s="173"/>
      <c r="B244" s="93" t="s">
        <v>132</v>
      </c>
      <c r="C244" s="176"/>
      <c r="D244" s="173"/>
      <c r="E244" s="123"/>
      <c r="F244" s="123"/>
      <c r="G244" s="123"/>
      <c r="H244" s="117"/>
    </row>
    <row r="245" spans="1:8" x14ac:dyDescent="0.25">
      <c r="A245" s="173"/>
      <c r="B245" s="16" t="s">
        <v>125</v>
      </c>
      <c r="C245" s="176"/>
      <c r="D245" s="173"/>
      <c r="E245" s="123"/>
      <c r="F245" s="123"/>
      <c r="G245" s="123"/>
      <c r="H245" s="117"/>
    </row>
    <row r="246" spans="1:8" x14ac:dyDescent="0.25">
      <c r="A246" s="173"/>
      <c r="B246" s="16" t="s">
        <v>113</v>
      </c>
      <c r="C246" s="176"/>
      <c r="D246" s="173"/>
      <c r="E246" s="123"/>
      <c r="F246" s="123"/>
      <c r="G246" s="123"/>
      <c r="H246" s="117">
        <v>375.03</v>
      </c>
    </row>
    <row r="247" spans="1:8" x14ac:dyDescent="0.25">
      <c r="A247" s="173"/>
      <c r="B247" s="16" t="s">
        <v>114</v>
      </c>
      <c r="C247" s="176"/>
      <c r="D247" s="173"/>
      <c r="E247" s="123"/>
      <c r="F247" s="123"/>
      <c r="G247" s="123"/>
      <c r="H247" s="117"/>
    </row>
    <row r="248" spans="1:8" ht="30" x14ac:dyDescent="0.25">
      <c r="A248" s="173"/>
      <c r="B248" s="93" t="s">
        <v>133</v>
      </c>
      <c r="C248" s="176"/>
      <c r="D248" s="173"/>
      <c r="E248" s="123"/>
      <c r="F248" s="123"/>
      <c r="G248" s="123"/>
      <c r="H248" s="117"/>
    </row>
    <row r="249" spans="1:8" x14ac:dyDescent="0.25">
      <c r="A249" s="173"/>
      <c r="B249" s="16" t="s">
        <v>125</v>
      </c>
      <c r="C249" s="176"/>
      <c r="D249" s="173"/>
      <c r="E249" s="123"/>
      <c r="F249" s="123"/>
      <c r="G249" s="123"/>
      <c r="H249" s="117"/>
    </row>
    <row r="250" spans="1:8" x14ac:dyDescent="0.25">
      <c r="A250" s="173"/>
      <c r="B250" s="16" t="s">
        <v>113</v>
      </c>
      <c r="C250" s="176"/>
      <c r="D250" s="173"/>
      <c r="E250" s="123"/>
      <c r="F250" s="123"/>
      <c r="G250" s="123"/>
      <c r="H250" s="117"/>
    </row>
    <row r="251" spans="1:8" x14ac:dyDescent="0.25">
      <c r="A251" s="173"/>
      <c r="B251" s="16" t="s">
        <v>114</v>
      </c>
      <c r="C251" s="176"/>
      <c r="D251" s="173"/>
      <c r="E251" s="123"/>
      <c r="F251" s="123"/>
      <c r="G251" s="123"/>
      <c r="H251" s="117">
        <v>261.01</v>
      </c>
    </row>
    <row r="252" spans="1:8" ht="30" x14ac:dyDescent="0.25">
      <c r="A252" s="173"/>
      <c r="B252" s="93" t="s">
        <v>134</v>
      </c>
      <c r="C252" s="176"/>
      <c r="D252" s="173"/>
      <c r="E252" s="123"/>
      <c r="F252" s="123"/>
      <c r="G252" s="123"/>
      <c r="H252" s="117"/>
    </row>
    <row r="253" spans="1:8" x14ac:dyDescent="0.25">
      <c r="A253" s="173"/>
      <c r="B253" s="16" t="s">
        <v>125</v>
      </c>
      <c r="C253" s="176"/>
      <c r="D253" s="173"/>
      <c r="E253" s="123"/>
      <c r="F253" s="123"/>
      <c r="G253" s="123"/>
      <c r="H253" s="117"/>
    </row>
    <row r="254" spans="1:8" x14ac:dyDescent="0.25">
      <c r="A254" s="173"/>
      <c r="B254" s="16" t="s">
        <v>113</v>
      </c>
      <c r="C254" s="176"/>
      <c r="D254" s="173"/>
      <c r="E254" s="123"/>
      <c r="F254" s="123"/>
      <c r="G254" s="123"/>
      <c r="H254" s="117"/>
    </row>
    <row r="255" spans="1:8" x14ac:dyDescent="0.25">
      <c r="A255" s="173"/>
      <c r="B255" s="16" t="s">
        <v>114</v>
      </c>
      <c r="C255" s="176"/>
      <c r="D255" s="173"/>
      <c r="E255" s="123"/>
      <c r="F255" s="123"/>
      <c r="G255" s="123"/>
      <c r="H255" s="117">
        <v>557.84</v>
      </c>
    </row>
  </sheetData>
  <mergeCells count="33">
    <mergeCell ref="H220:H222"/>
    <mergeCell ref="E223:G223"/>
    <mergeCell ref="H224:H226"/>
    <mergeCell ref="D227:D255"/>
    <mergeCell ref="D168:D197"/>
    <mergeCell ref="E169:G169"/>
    <mergeCell ref="C198:C255"/>
    <mergeCell ref="D198:D218"/>
    <mergeCell ref="E198:G198"/>
    <mergeCell ref="D219:D226"/>
    <mergeCell ref="E219:G219"/>
    <mergeCell ref="A7:H7"/>
    <mergeCell ref="A8:A255"/>
    <mergeCell ref="B12:H12"/>
    <mergeCell ref="C13:C73"/>
    <mergeCell ref="D13:D73"/>
    <mergeCell ref="C74:C135"/>
    <mergeCell ref="D74:D135"/>
    <mergeCell ref="B136:H136"/>
    <mergeCell ref="C137:C197"/>
    <mergeCell ref="D137:D157"/>
    <mergeCell ref="E137:G137"/>
    <mergeCell ref="D158:D167"/>
    <mergeCell ref="E158:G158"/>
    <mergeCell ref="H160:H162"/>
    <mergeCell ref="E163:G163"/>
    <mergeCell ref="H165:H167"/>
    <mergeCell ref="G3:H3"/>
    <mergeCell ref="A4:A5"/>
    <mergeCell ref="B4:C4"/>
    <mergeCell ref="D4:D5"/>
    <mergeCell ref="E4:G4"/>
    <mergeCell ref="H4:H5"/>
  </mergeCells>
  <pageMargins left="0.35433070866141736" right="0.15748031496062992" top="0.35433070866141736" bottom="2.598425196850394" header="0.51181102362204722" footer="0.51181102362204722"/>
  <pageSetup paperSize="9" scale="18" fitToHeight="9" orientation="portrait" horizontalDpi="300" verticalDpi="300" r:id="rId1"/>
  <headerFooter alignWithMargins="0"/>
  <rowBreaks count="1" manualBreakCount="1">
    <brk id="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21</vt:i4>
      </vt:variant>
    </vt:vector>
  </HeadingPairs>
  <TitlesOfParts>
    <vt:vector size="32" baseType="lpstr">
      <vt:lpstr>Белгород</vt:lpstr>
      <vt:lpstr>Брянск</vt:lpstr>
      <vt:lpstr>Воронеж</vt:lpstr>
      <vt:lpstr>Кострома</vt:lpstr>
      <vt:lpstr>Курск</vt:lpstr>
      <vt:lpstr>Липецк</vt:lpstr>
      <vt:lpstr>Орёл</vt:lpstr>
      <vt:lpstr>Смоленск</vt:lpstr>
      <vt:lpstr>Тамбов</vt:lpstr>
      <vt:lpstr>Тверь</vt:lpstr>
      <vt:lpstr>Ярославль</vt:lpstr>
      <vt:lpstr>Белгород!Заголовки_для_печати</vt:lpstr>
      <vt:lpstr>Брянск!Заголовки_для_печати</vt:lpstr>
      <vt:lpstr>Воронеж!Заголовки_для_печати</vt:lpstr>
      <vt:lpstr>Кострома!Заголовки_для_печати</vt:lpstr>
      <vt:lpstr>Курск!Заголовки_для_печати</vt:lpstr>
      <vt:lpstr>Липецк!Заголовки_для_печати</vt:lpstr>
      <vt:lpstr>Орёл!Заголовки_для_печати</vt:lpstr>
      <vt:lpstr>Смоленск!Заголовки_для_печати</vt:lpstr>
      <vt:lpstr>Тамбов!Заголовки_для_печати</vt:lpstr>
      <vt:lpstr>Тверь!Заголовки_для_печати</vt:lpstr>
      <vt:lpstr>Ярославль!Заголовки_для_печати</vt:lpstr>
      <vt:lpstr>Белгород!Область_печати</vt:lpstr>
      <vt:lpstr>Брянск!Область_печати</vt:lpstr>
      <vt:lpstr>Воронеж!Область_печати</vt:lpstr>
      <vt:lpstr>Кострома!Область_печати</vt:lpstr>
      <vt:lpstr>Курск!Область_печати</vt:lpstr>
      <vt:lpstr>Липецк!Область_печати</vt:lpstr>
      <vt:lpstr>Орёл!Область_печати</vt:lpstr>
      <vt:lpstr>Смоленск!Область_печати</vt:lpstr>
      <vt:lpstr>Тамбов!Область_печати</vt:lpstr>
      <vt:lpstr>Ярославль!Область_печати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Метляева Светлана Алексеевна</dc:creator>
  <cp:lastModifiedBy>Берестнева Юлия Владимировна</cp:lastModifiedBy>
  <cp:lastPrinted>2015-01-23T13:44:05Z</cp:lastPrinted>
  <dcterms:created xsi:type="dcterms:W3CDTF">2015-01-12T07:27:01Z</dcterms:created>
  <dcterms:modified xsi:type="dcterms:W3CDTF">2015-11-13T09:38:46Z</dcterms:modified>
</cp:coreProperties>
</file>