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4915" windowHeight="9735" activeTab="2"/>
  </bookViews>
  <sheets>
    <sheet name="Предложения передача " sheetId="1" r:id="rId1"/>
    <sheet name="Предложение СН" sheetId="3" r:id="rId2"/>
    <sheet name="Предложение СН_1" sheetId="4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16" i="4" l="1"/>
  <c r="C16" i="4"/>
  <c r="J8" i="4"/>
  <c r="H8" i="4"/>
  <c r="F8" i="4"/>
  <c r="D8" i="4"/>
  <c r="I8" i="4"/>
  <c r="G8" i="4"/>
  <c r="E8" i="4"/>
  <c r="C8" i="4"/>
  <c r="B12" i="3" l="1"/>
  <c r="B11" i="3"/>
  <c r="B8" i="3"/>
  <c r="B7" i="3"/>
  <c r="F18" i="4" l="1"/>
  <c r="C18" i="4"/>
  <c r="D10" i="4"/>
  <c r="E10" i="4"/>
  <c r="F10" i="4"/>
  <c r="G10" i="4"/>
  <c r="H10" i="4"/>
  <c r="I10" i="4"/>
  <c r="J10" i="4"/>
  <c r="C10" i="4"/>
  <c r="D12" i="3"/>
  <c r="D11" i="3"/>
  <c r="D8" i="3"/>
  <c r="D7" i="3"/>
  <c r="B10" i="4" l="1"/>
  <c r="B18" i="4" s="1"/>
  <c r="B9" i="4"/>
  <c r="B17" i="4" s="1"/>
  <c r="B8" i="4"/>
  <c r="B16" i="4" s="1"/>
</calcChain>
</file>

<file path=xl/sharedStrings.xml><?xml version="1.0" encoding="utf-8"?>
<sst xmlns="http://schemas.openxmlformats.org/spreadsheetml/2006/main" count="62" uniqueCount="46">
  <si>
    <t>Филиал</t>
  </si>
  <si>
    <t>ОАО "МРСК Центра" - "Белгородэнерго"</t>
  </si>
  <si>
    <t>ОАО "МРСК Центра" - "Брянскэнерго"</t>
  </si>
  <si>
    <t>ОАО "МРСК Центра" - "Воронежэнерго"</t>
  </si>
  <si>
    <t>ОАО "МРСК Центра" - "Костромаэнерго"</t>
  </si>
  <si>
    <t>ОАО "МРСК Центра" - "Курскэнерго"</t>
  </si>
  <si>
    <t>ОАО "МРСК Центра" -"Липецкэнерго"</t>
  </si>
  <si>
    <t>ОАО "МРСК Центра" - "Смоленскэнерго"</t>
  </si>
  <si>
    <t>ОАО "МРСК Центра" - "Тамбовэнерго"</t>
  </si>
  <si>
    <t>ОАО "МРСК Центра" - "Тверьэнерго"</t>
  </si>
  <si>
    <t>ОАО "МРСК Центра" - "Ярэнерго"</t>
  </si>
  <si>
    <t>* В расчет использованы утвержденные долгосрочные параметры регулирования.</t>
  </si>
  <si>
    <t>Постановление Комитета государственного регулирования тарифов Брянской области от 28.12.2012 № 44/8-э " О долгосрочных параметрах регулирования деятельности филиала ОАО "МРСК Центра" -"Брянскэнерго" с применением метода долгосрочной индексации необходимой валовой выручки"</t>
  </si>
  <si>
    <t>Приказ Управления по регулированию тарифов Тамбовской области от 30.05.2012 № 48-э " Об определении необходимой валовой выручки  и долгосрочных параметров регулирования деятельности по передаче электричсекой энергии, осуществляемой ОАО "МРСК Центра" на территории Тамбовской области, в отношении которого применяется метод доходности инвестированного капитала"</t>
  </si>
  <si>
    <t>Постановление Комитета по тарифам и ценам Курской области от 31.05.2012 № 34 "О долгосрочных параметрах регулирования на услуги по передаче электрической энергии с применением метода доходности инвестированного капитала по сетям филиала ОАО "МРСК Центра" - "Курскэнерго" на 2012-2017 годы"</t>
  </si>
  <si>
    <t>Приказ Департамента энергетики и регулирования тарифов Ярославской области от 24.08.2012 № 89-ви " О внесение изменений в приказ Департамента энергетики и регулирования тарифов Ярославской области от 25.05.2012 №39-ээ"</t>
  </si>
  <si>
    <t>ОАО "МРСК Центра" - "Орелэнерго"</t>
  </si>
  <si>
    <t xml:space="preserve">Приказ Управления по тарифам Орловской области от 29.05.2012 № 552-т "Об установлении долгосрочных параметров регулирования деятельности филиала ОАО "МРСК Центра" - "Орелэнерго", в отношении которого применяется метод доходности инвестирвоанного капитала </t>
  </si>
  <si>
    <t>Средний одноставочный тариф филиала, коп./кВТ*ч</t>
  </si>
  <si>
    <t xml:space="preserve">Постановление Департамента Смоленской области по энергетике, энергоэффективности, тарифной политике и промышленности от 30.05.2012 № 159 "Об установлении долгосрочных параметров регулирования на услуги по передаче электрической энергии для ОАО "МРСК Центра" (на территории Смоленской области), рассчитанные методом доходности инвестированного капитала (RAB)" в редакции Постановления ДЭЭТП от 28.12.2012г. №493 </t>
  </si>
  <si>
    <t>Утвержденные  долгосрочные параметры регулирования на период 2012-2017</t>
  </si>
  <si>
    <t>Приказ Комиссии  по государственному регулированию цен и тарифов в Белгородской области от 30.08.2012 №17/5  "О внесении изменений в приказ Комиссии по государственному регулированию цен и тарифов Белгородской области от 31.05.2012 №12/2"</t>
  </si>
  <si>
    <t>Предложения ОАО "МРСК Центра" о размере цен (тарифов), долгосрочных параметров регулирования (при применении метода доходности инвестированного капитала или метода долгосрочной  индексации) направляемые в регулирующий орган в рамках тарифной заявки на 2015 год</t>
  </si>
  <si>
    <t>Постановление Управления энергетики и тарифов Липецкой области от 13.12.2013  №51/12 "О пересмотре и установлении долгосрочных параметров регулирования филиала ОАО "МРСК Центра" - "Липецкэнерго" и ОАО "Липецкая городская энергетическая компания",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</t>
  </si>
  <si>
    <t>Приказ Главного управления "Региональная энергетическая комиссия" Тверской области от 20.12.2013 №835-нп "О внесении изменений в приказ ГУ РЭК Тверской области от 28.06.2012 №260-нп"</t>
  </si>
  <si>
    <t>Сбытовая надбавка</t>
  </si>
  <si>
    <t>Группа потребителей "население" и приравненные к нему категории потребителей</t>
  </si>
  <si>
    <t xml:space="preserve">      I полугодие, руб./МВтч</t>
  </si>
  <si>
    <t xml:space="preserve">      II полугодие, руб./МВтч</t>
  </si>
  <si>
    <t>Группа потребителей "сетевые организации, покупающие электрическую энергию для компенсации потерь электрической энергии"</t>
  </si>
  <si>
    <t>наименование организации</t>
  </si>
  <si>
    <t>Доходность продаж для группы "прочие потребители"</t>
  </si>
  <si>
    <t>подгруппы потребителей с максимальной мощностью энергопринимающих устройств</t>
  </si>
  <si>
    <t>менее 150 кВт</t>
  </si>
  <si>
    <t>от 150 до 670 кВт</t>
  </si>
  <si>
    <t>от 670 кВт до 10 МВт</t>
  </si>
  <si>
    <t>не менее 10 МВт</t>
  </si>
  <si>
    <t>проценты</t>
  </si>
  <si>
    <t>Коэффициент параметров деятельности ГП</t>
  </si>
  <si>
    <t>ОАО "МРСК Центра" - "Тверьэнерго" (ГП 2)</t>
  </si>
  <si>
    <t>Предложение по сбытовой надбавке на 2015 год</t>
  </si>
  <si>
    <t>1 полугодие 2015</t>
  </si>
  <si>
    <t>2 полугодие 2015</t>
  </si>
  <si>
    <t>Постановление Департамента топливно-энергетического комплекса и тарифной политики Костромской области от 31.05.2012 № 12/107 " Об утверждении долгосрочных параметров регулирования деятельности территориальной сетевой организации филиала ОАО "МРСК Центра" - "Костромаэнерго", в отношении которого применяется метод доходности инвестированного капитала, до 01 июля 2017"</t>
  </si>
  <si>
    <t xml:space="preserve">Предложения о размере доходности продаж для группы  "прочие потребители" и о размере коэффициента параметров деятельности ГП на 2015 г.
</t>
  </si>
  <si>
    <t>Приказ Управления по государсвтенному регулированию тарифов Воронежской области от 15.10.2012 № 48/1 " О единых (котловых) тарифах на услуги по передаче электрической энергии на территории Воронежской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</si>
</sst>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4" fontId="3" fillId="3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top" wrapText="1"/>
    </xf>
    <xf numFmtId="4" fontId="3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" fontId="0" fillId="0" borderId="0" xfId="0" applyNumberFormat="1"/>
    <xf numFmtId="0" fontId="6" fillId="4" borderId="13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4" fontId="0" fillId="0" borderId="17" xfId="0" applyNumberFormat="1" applyBorder="1"/>
    <xf numFmtId="4" fontId="0" fillId="0" borderId="18" xfId="0" applyNumberFormat="1" applyBorder="1"/>
    <xf numFmtId="49" fontId="6" fillId="0" borderId="19" xfId="0" applyNumberFormat="1" applyFont="1" applyBorder="1" applyAlignment="1">
      <alignment wrapText="1"/>
    </xf>
    <xf numFmtId="4" fontId="0" fillId="0" borderId="20" xfId="0" applyNumberFormat="1" applyBorder="1"/>
    <xf numFmtId="4" fontId="0" fillId="0" borderId="21" xfId="0" applyNumberFormat="1" applyBorder="1"/>
    <xf numFmtId="0" fontId="6" fillId="5" borderId="22" xfId="0" applyFont="1" applyFill="1" applyBorder="1" applyAlignment="1">
      <alignment wrapText="1"/>
    </xf>
    <xf numFmtId="4" fontId="0" fillId="5" borderId="22" xfId="0" applyNumberFormat="1" applyFill="1" applyBorder="1"/>
    <xf numFmtId="49" fontId="6" fillId="0" borderId="13" xfId="0" applyNumberFormat="1" applyFont="1" applyBorder="1" applyAlignment="1">
      <alignment wrapText="1"/>
    </xf>
    <xf numFmtId="4" fontId="0" fillId="0" borderId="14" xfId="0" applyNumberFormat="1" applyBorder="1"/>
    <xf numFmtId="4" fontId="0" fillId="0" borderId="15" xfId="0" applyNumberFormat="1" applyBorder="1"/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0" fontId="0" fillId="0" borderId="17" xfId="2" applyNumberFormat="1" applyFont="1" applyBorder="1"/>
    <xf numFmtId="10" fontId="0" fillId="0" borderId="18" xfId="2" applyNumberFormat="1" applyFont="1" applyBorder="1"/>
    <xf numFmtId="0" fontId="0" fillId="0" borderId="19" xfId="0" applyBorder="1" applyAlignment="1">
      <alignment wrapText="1"/>
    </xf>
    <xf numFmtId="10" fontId="0" fillId="0" borderId="20" xfId="2" applyNumberFormat="1" applyFont="1" applyBorder="1"/>
    <xf numFmtId="0" fontId="6" fillId="4" borderId="1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3" borderId="0" xfId="0" applyFill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4/26-14%20&#1055;&#1088;&#1077;&#1076;&#1083;&#1086;&#1078;&#1077;&#1085;&#1080;&#1103;%20&#1092;&#1080;&#1083;&#1080;&#1072;&#1083;&#1086;&#1074;%20&#1087;&#1086;%20&#1091;&#1089;&#1090;&#1072;&#1085;&#1086;&#1074;&#1083;&#1077;&#1085;&#1080;&#1102;%20&#1090;&#1072;&#1088;&#1080;&#1092;&#1086;&#1074;%20&#1085;&#1072;%20&#1091;&#1089;&#1083;&#1091;&#1075;&#1080;%20&#1087;&#1086;%20&#1087;&#1077;&#1088;&#1077;&#1076;&#1072;&#1095;&#1077;%20&#1101;&#1101;/&#1058;&#1072;&#1088;&#1080;&#1092;&#1085;&#1072;&#1103;%20&#1079;&#1072;&#1103;&#1074;&#1082;&#1072;%20&#1085;&#1072;%202015/&#1041;&#1088;&#1103;&#1085;&#1089;&#1082;/&#1057;&#1073;&#1099;&#1090;/18%2004%2014/&#1080;&#1079;&#1084;%20&#1073;&#1072;&#1083;&#1072;&#1085;&#1089;.%20&#1056;&#1072;&#1089;&#1095;&#1077;&#1090;%20&#1053;&#1042;&#1042;%20&#1057;&#1073;&#109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4/26-14%20&#1055;&#1088;&#1077;&#1076;&#1083;&#1086;&#1078;&#1077;&#1085;&#1080;&#1103;%20&#1092;&#1080;&#1083;&#1080;&#1072;&#1083;&#1086;&#1074;%20&#1087;&#1086;%20&#1091;&#1089;&#1090;&#1072;&#1085;&#1086;&#1074;&#1083;&#1077;&#1085;&#1080;&#1102;%20&#1090;&#1072;&#1088;&#1080;&#1092;&#1086;&#1074;%20&#1085;&#1072;%20&#1091;&#1089;&#1083;&#1091;&#1075;&#1080;%20&#1087;&#1086;%20&#1087;&#1077;&#1088;&#1077;&#1076;&#1072;&#1095;&#1077;%20&#1101;&#1101;/&#1058;&#1072;&#1088;&#1080;&#1092;&#1085;&#1072;&#1103;%20&#1079;&#1072;&#1103;&#1074;&#1082;&#1072;%20&#1085;&#1072;%202015/&#1058;&#1074;&#1077;&#1088;&#1100;/&#1089;&#1073;&#1099;&#1090;/18%20%2004/&#1057;&#1074;&#1086;&#1076;%20&#1087;&#1086;&#1082;&#1072;&#1079;&#1072;&#1090;&#1077;&#1083;&#1077;&#1081;%20&#1058;&#1047;_1804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4/26-14%20&#1055;&#1088;&#1077;&#1076;&#1083;&#1086;&#1078;&#1077;&#1085;&#1080;&#1103;%20&#1092;&#1080;&#1083;&#1080;&#1072;&#1083;&#1086;&#1074;%20&#1087;&#1086;%20&#1091;&#1089;&#1090;&#1072;&#1085;&#1086;&#1074;&#1083;&#1077;&#1085;&#1080;&#1102;%20&#1090;&#1072;&#1088;&#1080;&#1092;&#1086;&#1074;%20&#1085;&#1072;%20&#1091;&#1089;&#1083;&#1091;&#1075;&#1080;%20&#1087;&#1086;%20&#1087;&#1077;&#1088;&#1077;&#1076;&#1072;&#1095;&#1077;%20&#1101;&#1101;/&#1058;&#1072;&#1088;&#1080;&#1092;&#1085;&#1072;&#1103;%20&#1079;&#1072;&#1103;&#1074;&#1082;&#1072;%20&#1085;&#1072;%202015/&#1041;&#1088;&#1103;&#1085;&#1089;&#1082;/&#1057;&#1073;&#1099;&#1090;/18%2004%2014/&#1080;&#1079;&#1084;%20&#1073;&#1072;&#1083;&#1072;&#1085;&#1089;%20&#1087;&#1088;&#1080;&#1083;&#1086;&#1078;&#1077;&#1085;&#1080;&#1077;%203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"/>
      <sheetName val="Сбалансированность"/>
    </sheetNames>
    <sheetDataSet>
      <sheetData sheetId="0">
        <row r="166">
          <cell r="F166">
            <v>163</v>
          </cell>
        </row>
        <row r="167">
          <cell r="F167">
            <v>241</v>
          </cell>
        </row>
        <row r="202">
          <cell r="F202">
            <v>148</v>
          </cell>
        </row>
        <row r="203">
          <cell r="F203">
            <v>168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верь"/>
      <sheetName val="свод"/>
      <sheetName val="свод 1"/>
    </sheetNames>
    <sheetDataSet>
      <sheetData sheetId="0"/>
      <sheetData sheetId="1">
        <row r="7">
          <cell r="B7">
            <v>280.20999999999998</v>
          </cell>
        </row>
        <row r="8">
          <cell r="B8">
            <v>267.291043462505</v>
          </cell>
        </row>
        <row r="11">
          <cell r="B11">
            <v>148.72999999999999</v>
          </cell>
        </row>
        <row r="12">
          <cell r="B12">
            <v>295.88482422759398</v>
          </cell>
        </row>
      </sheetData>
      <sheetData sheetId="2">
        <row r="11">
          <cell r="C11">
            <v>16.36</v>
          </cell>
          <cell r="D11">
            <v>16.36</v>
          </cell>
          <cell r="E11">
            <v>15.04</v>
          </cell>
          <cell r="F11">
            <v>15.04</v>
          </cell>
          <cell r="G11">
            <v>10.25</v>
          </cell>
          <cell r="H11">
            <v>10.25</v>
          </cell>
          <cell r="I11">
            <v>5.94</v>
          </cell>
          <cell r="J11">
            <v>5.94</v>
          </cell>
        </row>
        <row r="17">
          <cell r="C17">
            <v>0.72</v>
          </cell>
          <cell r="F17">
            <v>1.36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F7">
            <v>15.04</v>
          </cell>
        </row>
        <row r="8">
          <cell r="F8">
            <v>13.82</v>
          </cell>
        </row>
        <row r="9">
          <cell r="F9">
            <v>9.41</v>
          </cell>
        </row>
        <row r="10">
          <cell r="F10">
            <v>5.51</v>
          </cell>
        </row>
        <row r="12">
          <cell r="F12">
            <v>14.88</v>
          </cell>
        </row>
        <row r="13">
          <cell r="F13">
            <v>13.666888549471633</v>
          </cell>
        </row>
        <row r="14">
          <cell r="F14">
            <v>9.3065002979735389</v>
          </cell>
        </row>
        <row r="15">
          <cell r="F15">
            <v>5.4464177880186071</v>
          </cell>
        </row>
        <row r="32">
          <cell r="F32">
            <v>0.55000000000000004</v>
          </cell>
        </row>
        <row r="33">
          <cell r="F33">
            <v>0.81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opLeftCell="A7" workbookViewId="0">
      <selection activeCell="C12" sqref="C12"/>
    </sheetView>
  </sheetViews>
  <sheetFormatPr defaultRowHeight="15" x14ac:dyDescent="0.25"/>
  <cols>
    <col min="1" max="1" width="49" style="2" customWidth="1"/>
    <col min="2" max="2" width="50.140625" style="15" customWidth="1"/>
    <col min="3" max="3" width="123.28515625" customWidth="1"/>
  </cols>
  <sheetData>
    <row r="2" spans="1:3" ht="66" customHeight="1" x14ac:dyDescent="0.25">
      <c r="A2" s="39" t="s">
        <v>22</v>
      </c>
      <c r="B2" s="39"/>
      <c r="C2" s="39"/>
    </row>
    <row r="3" spans="1:3" ht="15.75" thickBot="1" x14ac:dyDescent="0.3"/>
    <row r="4" spans="1:3" s="1" customFormat="1" ht="38.25" thickBot="1" x14ac:dyDescent="0.3">
      <c r="A4" s="3" t="s">
        <v>0</v>
      </c>
      <c r="B4" s="38" t="s">
        <v>18</v>
      </c>
      <c r="C4" s="4" t="s">
        <v>20</v>
      </c>
    </row>
    <row r="5" spans="1:3" ht="52.5" customHeight="1" x14ac:dyDescent="0.25">
      <c r="A5" s="11" t="s">
        <v>1</v>
      </c>
      <c r="B5" s="8">
        <v>116.91394658636231</v>
      </c>
      <c r="C5" s="9" t="s">
        <v>21</v>
      </c>
    </row>
    <row r="6" spans="1:3" ht="52.5" customHeight="1" x14ac:dyDescent="0.25">
      <c r="A6" s="12" t="s">
        <v>2</v>
      </c>
      <c r="B6" s="6">
        <v>124.55202766351672</v>
      </c>
      <c r="C6" s="7" t="s">
        <v>12</v>
      </c>
    </row>
    <row r="7" spans="1:3" ht="52.5" customHeight="1" x14ac:dyDescent="0.25">
      <c r="A7" s="12" t="s">
        <v>3</v>
      </c>
      <c r="B7" s="6">
        <v>121.98904909794859</v>
      </c>
      <c r="C7" s="7" t="s">
        <v>45</v>
      </c>
    </row>
    <row r="8" spans="1:3" ht="52.5" customHeight="1" x14ac:dyDescent="0.25">
      <c r="A8" s="12" t="s">
        <v>4</v>
      </c>
      <c r="B8" s="6">
        <v>185.93962395382968</v>
      </c>
      <c r="C8" s="7" t="s">
        <v>43</v>
      </c>
    </row>
    <row r="9" spans="1:3" ht="52.5" customHeight="1" x14ac:dyDescent="0.25">
      <c r="A9" s="12" t="s">
        <v>5</v>
      </c>
      <c r="B9" s="6">
        <v>121.64193411637935</v>
      </c>
      <c r="C9" s="7" t="s">
        <v>14</v>
      </c>
    </row>
    <row r="10" spans="1:3" ht="66.75" customHeight="1" x14ac:dyDescent="0.25">
      <c r="A10" s="12" t="s">
        <v>6</v>
      </c>
      <c r="B10" s="6">
        <v>113.92193292494878</v>
      </c>
      <c r="C10" s="14" t="s">
        <v>23</v>
      </c>
    </row>
    <row r="11" spans="1:3" ht="52.5" customHeight="1" x14ac:dyDescent="0.25">
      <c r="A11" s="12" t="s">
        <v>16</v>
      </c>
      <c r="B11" s="6">
        <v>154.60062136212747</v>
      </c>
      <c r="C11" s="7" t="s">
        <v>17</v>
      </c>
    </row>
    <row r="12" spans="1:3" s="63" customFormat="1" ht="77.25" customHeight="1" x14ac:dyDescent="0.25">
      <c r="A12" s="12" t="s">
        <v>7</v>
      </c>
      <c r="B12" s="6">
        <v>203.85305259928947</v>
      </c>
      <c r="C12" s="7" t="s">
        <v>19</v>
      </c>
    </row>
    <row r="13" spans="1:3" ht="52.5" customHeight="1" x14ac:dyDescent="0.25">
      <c r="A13" s="12" t="s">
        <v>8</v>
      </c>
      <c r="B13" s="6">
        <v>136.93990706897492</v>
      </c>
      <c r="C13" s="7" t="s">
        <v>13</v>
      </c>
    </row>
    <row r="14" spans="1:3" ht="52.5" customHeight="1" x14ac:dyDescent="0.25">
      <c r="A14" s="12" t="s">
        <v>9</v>
      </c>
      <c r="B14" s="6">
        <v>240.10236405636843</v>
      </c>
      <c r="C14" s="7" t="s">
        <v>24</v>
      </c>
    </row>
    <row r="15" spans="1:3" ht="52.5" customHeight="1" thickBot="1" x14ac:dyDescent="0.3">
      <c r="A15" s="13" t="s">
        <v>10</v>
      </c>
      <c r="B15" s="10">
        <v>110.35165182489879</v>
      </c>
      <c r="C15" s="5" t="s">
        <v>15</v>
      </c>
    </row>
    <row r="17" spans="1:3" ht="20.25" customHeight="1" x14ac:dyDescent="0.25">
      <c r="A17" s="40" t="s">
        <v>11</v>
      </c>
      <c r="B17" s="40"/>
      <c r="C17" s="40"/>
    </row>
  </sheetData>
  <mergeCells count="2">
    <mergeCell ref="A2:C2"/>
    <mergeCell ref="A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C7" sqref="C7:C12"/>
    </sheetView>
  </sheetViews>
  <sheetFormatPr defaultRowHeight="15" x14ac:dyDescent="0.25"/>
  <cols>
    <col min="1" max="1" width="68.28515625" customWidth="1"/>
    <col min="2" max="3" width="19" customWidth="1"/>
    <col min="4" max="4" width="21.42578125" customWidth="1"/>
  </cols>
  <sheetData>
    <row r="2" spans="1:4" ht="15.75" x14ac:dyDescent="0.25">
      <c r="A2" s="41" t="s">
        <v>40</v>
      </c>
      <c r="B2" s="41"/>
      <c r="C2" s="41"/>
      <c r="D2" s="41"/>
    </row>
    <row r="3" spans="1:4" x14ac:dyDescent="0.25">
      <c r="A3" s="2"/>
    </row>
    <row r="4" spans="1:4" ht="15.75" thickBot="1" x14ac:dyDescent="0.3">
      <c r="A4" s="2"/>
    </row>
    <row r="5" spans="1:4" ht="54" customHeight="1" x14ac:dyDescent="0.25">
      <c r="A5" s="16" t="s">
        <v>25</v>
      </c>
      <c r="B5" s="37" t="s">
        <v>2</v>
      </c>
      <c r="C5" s="37" t="s">
        <v>7</v>
      </c>
      <c r="D5" s="37" t="s">
        <v>39</v>
      </c>
    </row>
    <row r="6" spans="1:4" ht="30.75" customHeight="1" x14ac:dyDescent="0.25">
      <c r="A6" s="17" t="s">
        <v>26</v>
      </c>
      <c r="B6" s="18"/>
      <c r="C6" s="18"/>
      <c r="D6" s="19"/>
    </row>
    <row r="7" spans="1:4" ht="30.75" customHeight="1" x14ac:dyDescent="0.25">
      <c r="A7" s="17" t="s">
        <v>27</v>
      </c>
      <c r="B7" s="20">
        <f>[1]НВВ!$F$166</f>
        <v>163</v>
      </c>
      <c r="C7" s="20">
        <v>219.48</v>
      </c>
      <c r="D7" s="21">
        <f>[2]свод!$B$7</f>
        <v>280.20999999999998</v>
      </c>
    </row>
    <row r="8" spans="1:4" ht="30.75" customHeight="1" thickBot="1" x14ac:dyDescent="0.3">
      <c r="A8" s="22" t="s">
        <v>28</v>
      </c>
      <c r="B8" s="23">
        <f>[1]НВВ!$F$167</f>
        <v>241</v>
      </c>
      <c r="C8" s="23">
        <v>374.57184957464705</v>
      </c>
      <c r="D8" s="24">
        <f>[2]свод!$B$8</f>
        <v>267.291043462505</v>
      </c>
    </row>
    <row r="9" spans="1:4" ht="30.75" customHeight="1" thickBot="1" x14ac:dyDescent="0.3">
      <c r="A9" s="25"/>
      <c r="B9" s="26"/>
      <c r="C9" s="26"/>
      <c r="D9" s="26"/>
    </row>
    <row r="10" spans="1:4" ht="58.5" customHeight="1" x14ac:dyDescent="0.25">
      <c r="A10" s="27" t="s">
        <v>29</v>
      </c>
      <c r="B10" s="28"/>
      <c r="C10" s="28"/>
      <c r="D10" s="29"/>
    </row>
    <row r="11" spans="1:4" ht="30.75" customHeight="1" x14ac:dyDescent="0.25">
      <c r="A11" s="17" t="s">
        <v>27</v>
      </c>
      <c r="B11" s="20">
        <f>[1]НВВ!$F$202</f>
        <v>148</v>
      </c>
      <c r="C11" s="20">
        <v>194.79</v>
      </c>
      <c r="D11" s="21">
        <f>[2]свод!$B$11</f>
        <v>148.72999999999999</v>
      </c>
    </row>
    <row r="12" spans="1:4" ht="30.75" customHeight="1" thickBot="1" x14ac:dyDescent="0.3">
      <c r="A12" s="22" t="s">
        <v>28</v>
      </c>
      <c r="B12" s="23">
        <f>[1]НВВ!$F$203</f>
        <v>168</v>
      </c>
      <c r="C12" s="23">
        <v>208.55903920487913</v>
      </c>
      <c r="D12" s="24">
        <f>[2]свод!$B$12</f>
        <v>295.88482422759398</v>
      </c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topLeftCell="A4" workbookViewId="0">
      <selection activeCell="L14" sqref="L14"/>
    </sheetView>
  </sheetViews>
  <sheetFormatPr defaultRowHeight="15" x14ac:dyDescent="0.25"/>
  <cols>
    <col min="2" max="2" width="23.5703125" customWidth="1"/>
    <col min="3" max="10" width="11.42578125" customWidth="1"/>
  </cols>
  <sheetData>
    <row r="1" spans="2:10" ht="48" customHeight="1" x14ac:dyDescent="0.25">
      <c r="B1" s="42" t="s">
        <v>44</v>
      </c>
      <c r="C1" s="42"/>
      <c r="D1" s="42"/>
      <c r="E1" s="42"/>
      <c r="F1" s="42"/>
      <c r="G1" s="42"/>
      <c r="H1" s="42"/>
      <c r="I1" s="42"/>
      <c r="J1" s="42"/>
    </row>
    <row r="2" spans="2:10" ht="15.75" thickBot="1" x14ac:dyDescent="0.3">
      <c r="B2" s="2"/>
    </row>
    <row r="3" spans="2:10" x14ac:dyDescent="0.25">
      <c r="B3" s="43" t="s">
        <v>30</v>
      </c>
      <c r="C3" s="45" t="s">
        <v>31</v>
      </c>
      <c r="D3" s="45"/>
      <c r="E3" s="45"/>
      <c r="F3" s="45"/>
      <c r="G3" s="45"/>
      <c r="H3" s="45"/>
      <c r="I3" s="45"/>
      <c r="J3" s="46"/>
    </row>
    <row r="4" spans="2:10" x14ac:dyDescent="0.25">
      <c r="B4" s="44"/>
      <c r="C4" s="47" t="s">
        <v>32</v>
      </c>
      <c r="D4" s="47"/>
      <c r="E4" s="47"/>
      <c r="F4" s="47"/>
      <c r="G4" s="47"/>
      <c r="H4" s="47"/>
      <c r="I4" s="47"/>
      <c r="J4" s="48"/>
    </row>
    <row r="5" spans="2:10" x14ac:dyDescent="0.25">
      <c r="B5" s="44"/>
      <c r="C5" s="47" t="s">
        <v>33</v>
      </c>
      <c r="D5" s="47"/>
      <c r="E5" s="47" t="s">
        <v>34</v>
      </c>
      <c r="F5" s="47"/>
      <c r="G5" s="47" t="s">
        <v>35</v>
      </c>
      <c r="H5" s="47"/>
      <c r="I5" s="47" t="s">
        <v>36</v>
      </c>
      <c r="J5" s="48"/>
    </row>
    <row r="6" spans="2:10" x14ac:dyDescent="0.25">
      <c r="B6" s="44"/>
      <c r="C6" s="47" t="s">
        <v>37</v>
      </c>
      <c r="D6" s="47"/>
      <c r="E6" s="47" t="s">
        <v>37</v>
      </c>
      <c r="F6" s="47"/>
      <c r="G6" s="47" t="s">
        <v>37</v>
      </c>
      <c r="H6" s="47"/>
      <c r="I6" s="47" t="s">
        <v>37</v>
      </c>
      <c r="J6" s="48"/>
    </row>
    <row r="7" spans="2:10" ht="45" x14ac:dyDescent="0.25">
      <c r="B7" s="44"/>
      <c r="C7" s="30" t="s">
        <v>41</v>
      </c>
      <c r="D7" s="30" t="s">
        <v>42</v>
      </c>
      <c r="E7" s="30" t="s">
        <v>41</v>
      </c>
      <c r="F7" s="30" t="s">
        <v>42</v>
      </c>
      <c r="G7" s="30" t="s">
        <v>41</v>
      </c>
      <c r="H7" s="30" t="s">
        <v>42</v>
      </c>
      <c r="I7" s="30" t="s">
        <v>41</v>
      </c>
      <c r="J7" s="31" t="s">
        <v>42</v>
      </c>
    </row>
    <row r="8" spans="2:10" ht="40.5" customHeight="1" x14ac:dyDescent="0.25">
      <c r="B8" s="32" t="str">
        <f>'Предложение СН'!B5</f>
        <v>ОАО "МРСК Центра" - "Брянскэнерго"</v>
      </c>
      <c r="C8" s="33">
        <f>'[3]3.6'!$F$7/100</f>
        <v>0.15039999999999998</v>
      </c>
      <c r="D8" s="33">
        <f>'[3]3.6'!$F$12/100</f>
        <v>0.14880000000000002</v>
      </c>
      <c r="E8" s="33">
        <f>'[3]3.6'!$F$8/100</f>
        <v>0.13819999999999999</v>
      </c>
      <c r="F8" s="33">
        <f>'[3]3.6'!$F$13/100</f>
        <v>0.13666888549471634</v>
      </c>
      <c r="G8" s="33">
        <f>'[3]3.6'!$F$9/100</f>
        <v>9.4100000000000003E-2</v>
      </c>
      <c r="H8" s="33">
        <f>'[3]3.6'!$F$14/100</f>
        <v>9.3065002979735384E-2</v>
      </c>
      <c r="I8" s="33">
        <f>'[3]3.6'!$F$10/100</f>
        <v>5.5099999999999996E-2</v>
      </c>
      <c r="J8" s="34">
        <f>'[3]3.6'!$F$15/100</f>
        <v>5.4464177880186072E-2</v>
      </c>
    </row>
    <row r="9" spans="2:10" ht="48" customHeight="1" x14ac:dyDescent="0.25">
      <c r="B9" s="32" t="str">
        <f>'Предложение СН'!C5</f>
        <v>ОАО "МРСК Центра" - "Смоленскэнерго"</v>
      </c>
      <c r="C9" s="33">
        <v>0.15380998607413099</v>
      </c>
      <c r="D9" s="33">
        <v>0.15386541011341925</v>
      </c>
      <c r="E9" s="33">
        <v>0.14131844495736398</v>
      </c>
      <c r="F9" s="33">
        <v>0.14136936778263295</v>
      </c>
      <c r="G9" s="33">
        <v>9.6231131566204983E-2</v>
      </c>
      <c r="H9" s="33">
        <v>9.6265807585316707E-2</v>
      </c>
      <c r="I9" s="33">
        <v>5.631708267794952E-2</v>
      </c>
      <c r="J9" s="34">
        <v>5.633737603004331E-2</v>
      </c>
    </row>
    <row r="10" spans="2:10" ht="57.75" customHeight="1" thickBot="1" x14ac:dyDescent="0.3">
      <c r="B10" s="35" t="str">
        <f>'Предложение СН'!D5</f>
        <v>ОАО "МРСК Центра" - "Тверьэнерго" (ГП 2)</v>
      </c>
      <c r="C10" s="36">
        <f>'[2]свод 1'!C11/100</f>
        <v>0.1636</v>
      </c>
      <c r="D10" s="36">
        <f>'[2]свод 1'!D11/100</f>
        <v>0.1636</v>
      </c>
      <c r="E10" s="36">
        <f>'[2]свод 1'!E11/100</f>
        <v>0.15039999999999998</v>
      </c>
      <c r="F10" s="36">
        <f>'[2]свод 1'!F11/100</f>
        <v>0.15039999999999998</v>
      </c>
      <c r="G10" s="36">
        <f>'[2]свод 1'!G11/100</f>
        <v>0.10249999999999999</v>
      </c>
      <c r="H10" s="36">
        <f>'[2]свод 1'!H11/100</f>
        <v>0.10249999999999999</v>
      </c>
      <c r="I10" s="36">
        <f>'[2]свод 1'!I11/100</f>
        <v>5.9400000000000001E-2</v>
      </c>
      <c r="J10" s="36">
        <f>'[2]свод 1'!J11/100</f>
        <v>5.9400000000000001E-2</v>
      </c>
    </row>
    <row r="11" spans="2:10" x14ac:dyDescent="0.25">
      <c r="B11" s="2"/>
    </row>
    <row r="12" spans="2:10" x14ac:dyDescent="0.25">
      <c r="B12" s="2"/>
    </row>
    <row r="13" spans="2:10" ht="15.75" thickBot="1" x14ac:dyDescent="0.3">
      <c r="B13" s="2"/>
    </row>
    <row r="14" spans="2:10" x14ac:dyDescent="0.25">
      <c r="B14" s="43" t="s">
        <v>30</v>
      </c>
      <c r="C14" s="57" t="s">
        <v>38</v>
      </c>
      <c r="D14" s="57"/>
      <c r="E14" s="57"/>
      <c r="F14" s="57"/>
      <c r="G14" s="57"/>
      <c r="H14" s="58"/>
      <c r="I14" s="2"/>
      <c r="J14" s="2"/>
    </row>
    <row r="15" spans="2:10" x14ac:dyDescent="0.25">
      <c r="B15" s="44"/>
      <c r="C15" s="47" t="s">
        <v>41</v>
      </c>
      <c r="D15" s="47"/>
      <c r="E15" s="47"/>
      <c r="F15" s="47" t="s">
        <v>42</v>
      </c>
      <c r="G15" s="47"/>
      <c r="H15" s="48"/>
      <c r="I15" s="2"/>
      <c r="J15" s="2"/>
    </row>
    <row r="16" spans="2:10" ht="59.25" customHeight="1" x14ac:dyDescent="0.25">
      <c r="B16" s="32" t="str">
        <f>B8</f>
        <v>ОАО "МРСК Центра" - "Брянскэнерго"</v>
      </c>
      <c r="C16" s="59">
        <f>'[3]3.6'!$F$32</f>
        <v>0.55000000000000004</v>
      </c>
      <c r="D16" s="60"/>
      <c r="E16" s="61"/>
      <c r="F16" s="59">
        <f>'[3]3.6'!$F$33</f>
        <v>0.81</v>
      </c>
      <c r="G16" s="60"/>
      <c r="H16" s="62"/>
      <c r="I16" s="2"/>
      <c r="J16" s="2"/>
    </row>
    <row r="17" spans="2:8" ht="59.25" customHeight="1" x14ac:dyDescent="0.25">
      <c r="B17" s="32" t="str">
        <f>B9</f>
        <v>ОАО "МРСК Центра" - "Смоленскэнерго"</v>
      </c>
      <c r="C17" s="49">
        <v>0.68535351975720382</v>
      </c>
      <c r="D17" s="50"/>
      <c r="E17" s="51"/>
      <c r="F17" s="49">
        <v>0.84993308259776068</v>
      </c>
      <c r="G17" s="50"/>
      <c r="H17" s="52"/>
    </row>
    <row r="18" spans="2:8" ht="59.25" customHeight="1" thickBot="1" x14ac:dyDescent="0.3">
      <c r="B18" s="35" t="str">
        <f>B10</f>
        <v>ОАО "МРСК Центра" - "Тверьэнерго" (ГП 2)</v>
      </c>
      <c r="C18" s="53">
        <f>'[2]свод 1'!$C$17:$E$17</f>
        <v>0.72</v>
      </c>
      <c r="D18" s="54"/>
      <c r="E18" s="55"/>
      <c r="F18" s="53">
        <f>'[2]свод 1'!$F$17:$H$17</f>
        <v>1.36</v>
      </c>
      <c r="G18" s="54"/>
      <c r="H18" s="56"/>
    </row>
  </sheetData>
  <mergeCells count="22">
    <mergeCell ref="C17:E17"/>
    <mergeCell ref="F17:H17"/>
    <mergeCell ref="C18:E18"/>
    <mergeCell ref="F18:H18"/>
    <mergeCell ref="B14:B15"/>
    <mergeCell ref="C14:H14"/>
    <mergeCell ref="C15:E15"/>
    <mergeCell ref="F15:H15"/>
    <mergeCell ref="C16:E16"/>
    <mergeCell ref="F16:H16"/>
    <mergeCell ref="B1:J1"/>
    <mergeCell ref="B3:B7"/>
    <mergeCell ref="C3:J3"/>
    <mergeCell ref="C4:J4"/>
    <mergeCell ref="C5:D5"/>
    <mergeCell ref="E5:F5"/>
    <mergeCell ref="G5:H5"/>
    <mergeCell ref="I5:J5"/>
    <mergeCell ref="C6:D6"/>
    <mergeCell ref="E6:F6"/>
    <mergeCell ref="G6:H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Предложения передача </vt:lpstr>
      <vt:lpstr>Предложение СН</vt:lpstr>
      <vt:lpstr>Предложение СН_1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Lifanova_TV</dc:creator>
  <cp:lastModifiedBy>Яшина Евгения Александровна</cp:lastModifiedBy>
  <dcterms:created xsi:type="dcterms:W3CDTF">2013-04-19T07:39:19Z</dcterms:created>
  <dcterms:modified xsi:type="dcterms:W3CDTF">2014-04-22T10:46:52Z</dcterms:modified>
</cp:coreProperties>
</file>